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Hoja de Vida" sheetId="1" r:id="rId4"/>
    <sheet state="visible" name="2. Seguimiento y Análisis" sheetId="2" r:id="rId5"/>
    <sheet state="visible" name="Intructivo" sheetId="3" r:id="rId6"/>
    <sheet state="hidden" name="Fuente" sheetId="4" r:id="rId7"/>
  </sheets>
  <definedNames>
    <definedName localSheetId="1" name="SGA">#REF!</definedName>
    <definedName name="SGA">#REF!</definedName>
    <definedName name="select">#REF!</definedName>
    <definedName localSheetId="1" name="area">#REF!</definedName>
    <definedName name="ss">#REF!</definedName>
    <definedName localSheetId="1" name="SIGA">#REF!</definedName>
    <definedName name="gg">#REF!</definedName>
    <definedName name="vigencia">#REF!</definedName>
    <definedName localSheetId="1" name="meta740">#REF!</definedName>
    <definedName localSheetId="1" name="edad">#REF!</definedName>
    <definedName localSheetId="1" name="poblacion">#REF!</definedName>
    <definedName localSheetId="1" name="PR">#REF!</definedName>
    <definedName localSheetId="1" name="proy712">#REF!</definedName>
    <definedName name="proy712">#REF!</definedName>
    <definedName localSheetId="1" name="SGC">#REF!</definedName>
    <definedName localSheetId="1" name="localidad">#REF!</definedName>
    <definedName localSheetId="1" name="ss">#REF!</definedName>
    <definedName localSheetId="1" name="etnia">#REF!</definedName>
    <definedName name="kk">#REF!</definedName>
    <definedName name="etnia">#REF!</definedName>
    <definedName localSheetId="1" name="proy740">#REF!</definedName>
    <definedName name="faltaproc">#REF!</definedName>
    <definedName localSheetId="1" name="SGSI">#REF!</definedName>
    <definedName localSheetId="1" name="meta712">#REF!</definedName>
    <definedName name="sexo">#REF!</definedName>
    <definedName name="proy740">#REF!</definedName>
    <definedName name="Activ">#REF!</definedName>
    <definedName name="localidad">#REF!</definedName>
    <definedName localSheetId="1" name="mveri">#REF!</definedName>
    <definedName name="oo">#REF!</definedName>
    <definedName localSheetId="1" name="SSO">#REF!</definedName>
    <definedName name="dk">Fuente!$C$43:$C$47</definedName>
    <definedName localSheetId="1" name="genero">#REF!</definedName>
    <definedName localSheetId="1" name="oo">#REF!</definedName>
    <definedName name="meta712">#REF!</definedName>
    <definedName name="edad">#REF!</definedName>
    <definedName name="tt">#REF!</definedName>
    <definedName name="meta740">#REF!</definedName>
    <definedName localSheetId="1" name="SRS">#REF!</definedName>
    <definedName localSheetId="1" name="sexo">#REF!</definedName>
    <definedName localSheetId="1" name="meta731">#REF!</definedName>
    <definedName localSheetId="1" name="tt">#REF!</definedName>
    <definedName localSheetId="1" name="gg">#REF!</definedName>
    <definedName localSheetId="1" name="faltaproc">#REF!</definedName>
    <definedName name="SIGA">#REF!</definedName>
    <definedName name="SGC">#REF!</definedName>
    <definedName name="proy731">#REF!</definedName>
    <definedName name="SSO">#REF!</definedName>
    <definedName name="genero">#REF!</definedName>
    <definedName localSheetId="1" name="kk">#REF!</definedName>
    <definedName name="PR">#REF!</definedName>
    <definedName name="poblacion">#REF!</definedName>
    <definedName name="meta731">#REF!</definedName>
    <definedName localSheetId="1" name="select">#REF!</definedName>
    <definedName localSheetId="1" name="proy731">#REF!</definedName>
    <definedName name="SGSI">#REF!</definedName>
    <definedName localSheetId="1" name="Activ">#REF!</definedName>
    <definedName name="area">#REF!</definedName>
    <definedName name="mveri">#REF!</definedName>
    <definedName localSheetId="1" name="Disciplinario">#REF!</definedName>
    <definedName localSheetId="1" name="vigencia">#REF!</definedName>
    <definedName name="Disciplinario">#REF!</definedName>
    <definedName name="SRS">#REF!</definedName>
  </definedNames>
  <calcPr/>
</workbook>
</file>

<file path=xl/sharedStrings.xml><?xml version="1.0" encoding="utf-8"?>
<sst xmlns="http://schemas.openxmlformats.org/spreadsheetml/2006/main" count="244" uniqueCount="206">
  <si>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</si>
  <si>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</si>
  <si>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</si>
  <si>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</si>
  <si>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</si>
  <si>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</si>
  <si>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</si>
  <si>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</si>
  <si>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</si>
  <si>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</si>
  <si>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</si>
  <si>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</si>
  <si>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Oportunidad en la ejecución presupuestal de inversión</t>
  </si>
  <si>
    <t>Objetivo del indicador:</t>
  </si>
  <si>
    <t xml:space="preserve">Medir la oportunidad en la ejecución del presupuesto de invesión, a través del seguimiento a los recursos comprometidos en el Plan Anual de Adquisiciones, con el fin de evaluar la eficiencia en su ejecución. </t>
  </si>
  <si>
    <t>Tipo:</t>
  </si>
  <si>
    <t>De eficacia</t>
  </si>
  <si>
    <t>Tendencia</t>
  </si>
  <si>
    <t>Línea base:</t>
  </si>
  <si>
    <t>Fórmula:</t>
  </si>
  <si>
    <t>Numerador
Denominador</t>
  </si>
  <si>
    <t>Presupuesto de inversión comprometido en la fecha programada en el PAA</t>
  </si>
  <si>
    <t>x 100</t>
  </si>
  <si>
    <t>Denominador</t>
  </si>
  <si>
    <t>Presupuesto de inversión programado en el periodo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</si>
  <si>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</si>
  <si>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</si>
  <si>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</si>
  <si>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</si>
  <si>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</si>
  <si>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</si>
  <si>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</si>
  <si>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</si>
  <si>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Sandra Patricia Peñuela Arias , profesional Especialziado  Oficina Asesora de Planeación</t>
  </si>
  <si>
    <t>Revisó:</t>
  </si>
  <si>
    <t>Judith Borda, profesional Oficina Asesora de Planeación</t>
  </si>
  <si>
    <t>Aprobó:</t>
  </si>
  <si>
    <t xml:space="preserve">Gloria Veronica Zambrano Ocampo, jefe Oficina Asesora de Planeación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</si>
  <si>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</si>
  <si>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</si>
  <si>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</si>
  <si>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</si>
  <si>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</si>
  <si>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</si>
  <si>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</si>
  <si>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PREDIS y Plan Anual de Adquisiciones - Plan Anual de Adquisiciones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</si>
  <si>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</si>
  <si>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</si>
  <si>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</si>
  <si>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</si>
  <si>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</si>
  <si>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</si>
  <si>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</si>
  <si>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</si>
  <si>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</si>
  <si>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</si>
  <si>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</si>
  <si>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</si>
  <si>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</si>
  <si>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</si>
  <si>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</si>
  <si>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</si>
  <si>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Recursos de inversión con Certificado de Registro Presupuestal -CRP-, expedido en el mes programado en el Plan Anual de Adquisiciones</t>
  </si>
  <si>
    <t>Recursos de inversión programados por meses en el Plan Anual de Adquisiciones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</si>
  <si>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</si>
  <si>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</si>
  <si>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</si>
  <si>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</si>
  <si>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</si>
  <si>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</si>
  <si>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</si>
  <si>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</si>
  <si>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</si>
  <si>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</si>
  <si>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</si>
  <si>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</si>
  <si>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</si>
  <si>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</si>
  <si>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</si>
  <si>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Mediante reuniones de seguimiento la OAJ ha venido realizando mesas de conciliación, donde  las áreas replantean  sus  tres  de incio, proceso y contratación en el  PAA. Al 30 de marzo la entidad habian programado 254 procesos de los cuales se suscribieron 199.</t>
  </si>
  <si>
    <t>Trimestre II:</t>
  </si>
  <si>
    <t>Para el segundo trimestre  la entidad logro alcanzar una oportunidad del 86%,  se  tenia programado contratar  332 procesos  y suscribio 287, este proceso viene tomando una nueva dinamica  por los procesos de reprogramaciones que viene realizando la OAJ al inicio de cada mes, esto a permitido que las áreas sean mas juiciosas con sus fechas de inicio, proceso y contratación.</t>
  </si>
  <si>
    <t>Trimestre III:</t>
  </si>
  <si>
    <t xml:space="preserve">Para el tercer trimeste  la entidad tenia programado 95 procesos contractuales, 87 por la Unidad E 01 y 8 por la Unidad E 02 de los cuales se suscribieron 93, 65 por la Unidad E 01 y 8 por la Unidad E 02,  lo que representa un cumplimiento de la aportunidad del 97%  en el trimestre,. Es importatne tener  en cuenta que  desde la OAJ se realizarn procesos de reprogramación mensual que  han permitido a las áreas  realizar una tarea mas eficiente de su planeación. Al incio del trimeste  entro en funcionamiento  la unidad ejecutora 02 , su programación inicial fuel alta pero por temas de convocatorias se fueron replanteando, de alli que en el mes de julio la unidad 02   haya afectado el indicador llegando a  critico, indicador que se supero con los ajustes de la progamación inicial, </t>
  </si>
  <si>
    <t>Trimestre IV:</t>
  </si>
  <si>
    <t xml:space="preserve">Al 30 de noviembre la entidad tenia programado a través de la Unidad ejecutora  No1,  realizar  46 procesos contractuales de los cuales  suscribio 20 lo que equivale a una oportunidad del 43% en la ejeución de lo programado, por  parte de la Unidad Ejecutora No.2- Fondetur se  tenia programado para el mes de noviembre comprometer los recursos asociados a  2 procesos, de los cuales suscribio 6, dentro de este proceso se  suscribieron resoluciones de entrega de incentivos y estimulos a los ganadores de las convocatorias. De igual manera los procesos de reprogramación se siguen dando en cabeza de la OAJ lo que hace que este indicadro se muy varible. 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</si>
  <si>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</si>
  <si>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</si>
  <si>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</si>
  <si>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</si>
  <si>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</si>
  <si>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</si>
  <si>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</si>
  <si>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</si>
  <si>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</si>
  <si>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</si>
  <si>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</si>
  <si>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</si>
  <si>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</si>
  <si>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</si>
  <si>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</si>
  <si>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</si>
  <si>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</si>
  <si>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</si>
  <si>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</si>
  <si>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</si>
  <si>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</si>
  <si>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</si>
  <si>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</si>
  <si>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</si>
  <si>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rFont val="Times New Roman"/>
        <b/>
        <color theme="1"/>
        <sz val="12.0"/>
      </rPr>
      <t xml:space="preserve">De eficacia: </t>
    </r>
    <r>
      <rPr>
        <rFont val="Times New Roman"/>
        <color theme="1"/>
        <sz val="12.0"/>
      </rPr>
      <t xml:space="preserve">Miden la relación entre los objetivos a alcanzar y lo conseguido realmente. Dicho de otra forma, este indicador mide lo que entregamos contra lo que se espera que logremos. 
</t>
    </r>
    <r>
      <rPr>
        <rFont val="Times New Roman"/>
        <b/>
        <color theme="1"/>
        <sz val="12.0"/>
      </rPr>
      <t xml:space="preserve">De eficiencia: </t>
    </r>
    <r>
      <rPr>
        <rFont val="Times New Roman"/>
        <color theme="1"/>
        <sz val="12.0"/>
      </rPr>
      <t xml:space="preserve">Miden el rendimiento de recursos e insumos para conseguir los objetivos. Dicho de otra forma, examinan el aprovechamiento de los recursos para lograr lo propuesto. 
</t>
    </r>
    <r>
      <rPr>
        <rFont val="Times New Roman"/>
        <b/>
        <color theme="1"/>
        <sz val="12.0"/>
      </rPr>
      <t>De efectividad:</t>
    </r>
    <r>
      <rPr>
        <rFont val="Times New Roman"/>
        <color theme="1"/>
        <sz val="12.0"/>
      </rPr>
      <t xml:space="preserve"> es la relación entre los resultados esperados y los resultados obtenidos.
</t>
    </r>
    <r>
      <rPr>
        <rFont val="Times New Roman"/>
        <b/>
        <color theme="1"/>
        <sz val="12.0"/>
      </rPr>
      <t xml:space="preserve">
De resultado: </t>
    </r>
    <r>
      <rPr>
        <rFont val="Times New Roman"/>
        <color theme="1"/>
        <sz val="12.0"/>
      </rPr>
      <t xml:space="preserve">mide las salidas de proceso determinando si el objetivo se alcanzó o no. Por ejemplo, la percepción del servicio al cliente.
</t>
    </r>
    <r>
      <rPr>
        <rFont val="Times New Roman"/>
        <b/>
        <color theme="1"/>
        <sz val="12.0"/>
      </rPr>
      <t xml:space="preserve">De impacto: </t>
    </r>
    <r>
      <rPr>
        <rFont val="Times New Roman"/>
        <color theme="1"/>
        <sz val="12.0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</si>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</sst>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F800]dddd\,\ mmmm\ dd\,\ yyyy"/>
    <numFmt numFmtId="165" formatCode="[$$]#,##0"/>
    <numFmt numFmtId="166" formatCode="d\.m"/>
  </numFmts>
  <fonts count="21">
    <font>
      <sz val="12.0"/>
      <color theme="1"/>
      <name val="Arial"/>
    </font>
    <font>
      <sz val="10.0"/>
      <color theme="1"/>
      <name val="Times New Roman"/>
    </font>
    <font>
      <sz val="10.0"/>
      <color rgb="FF000000"/>
      <name val="Times New Roman"/>
    </font>
    <font>
      <b/>
      <sz val="14.0"/>
      <color rgb="FF000000"/>
      <name val="&quot;Times New Roman&quot;"/>
    </font>
    <font/>
    <font>
      <sz val="14.0"/>
      <color rgb="FF000000"/>
      <name val="&quot;Times New Roman&quot;"/>
    </font>
    <font>
      <b/>
      <sz val="12.0"/>
      <color theme="1"/>
      <name val="Times New Roman"/>
    </font>
    <font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1.0"/>
      <color rgb="FFA5A5A5"/>
      <name val="Times New Roman"/>
    </font>
    <font>
      <sz val="11.0"/>
      <color rgb="FFA5A5A5"/>
      <name val="&quot;Times New Roman&quot;"/>
    </font>
    <font>
      <sz val="12.0"/>
      <color theme="1"/>
      <name val="Calibri"/>
    </font>
    <font>
      <sz val="11.0"/>
      <color theme="1"/>
      <name val="Times New Roman"/>
    </font>
    <font>
      <b/>
      <sz val="12.0"/>
      <color rgb="FF000000"/>
      <name val="&quot;Times New Roman&quot;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u/>
      <sz val="10.0"/>
      <color rgb="FF222222"/>
      <name val="Times New Roman"/>
    </font>
    <font>
      <b/>
      <u/>
      <sz val="10.0"/>
      <color rgb="FF000000"/>
      <name val="Times New Roman"/>
    </font>
  </fonts>
  <fills count="12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/>
    </border>
    <border>
      <right/>
      <top/>
    </border>
    <border>
      <left/>
      <right/>
      <top/>
      <bottom style="thin">
        <color rgb="FFBFBFBF"/>
      </bottom>
    </border>
    <border>
      <left/>
      <right/>
      <top/>
      <bottom/>
    </border>
    <border>
      <left/>
      <right/>
    </border>
    <border>
      <right/>
    </border>
    <border>
      <left/>
      <right/>
      <top style="thin">
        <color rgb="FFBFBFBF"/>
      </top>
      <bottom style="thin">
        <color rgb="FFBFBFBF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bottom style="thin">
        <color rgb="FFBFBFBF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0" fontId="5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5" fillId="0" fontId="2" numFmtId="0" xfId="0" applyBorder="1" applyFont="1"/>
    <xf borderId="14" fillId="0" fontId="1" numFmtId="0" xfId="0" applyBorder="1" applyFont="1"/>
    <xf borderId="6" fillId="0" fontId="1" numFmtId="0" xfId="0" applyBorder="1" applyFont="1"/>
    <xf borderId="15" fillId="2" fontId="6" numFmtId="0" xfId="0" applyAlignment="1" applyBorder="1" applyFill="1" applyFont="1">
      <alignment shrinkToFit="0" vertical="center" wrapText="1"/>
    </xf>
    <xf borderId="16" fillId="2" fontId="7" numFmtId="0" xfId="0" applyAlignment="1" applyBorder="1" applyFont="1">
      <alignment vertical="center"/>
    </xf>
    <xf borderId="16" fillId="2" fontId="6" numFmtId="0" xfId="0" applyAlignment="1" applyBorder="1" applyFont="1">
      <alignment horizontal="center" vertical="center"/>
    </xf>
    <xf borderId="17" fillId="2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shrinkToFit="0" vertical="center" wrapText="1"/>
    </xf>
    <xf borderId="19" fillId="3" fontId="7" numFmtId="0" xfId="0" applyAlignment="1" applyBorder="1" applyFill="1" applyFont="1">
      <alignment horizontal="center" readingOrder="0" shrinkToFit="0" vertical="center" wrapText="1"/>
    </xf>
    <xf borderId="14" fillId="0" fontId="4" numFmtId="0" xfId="0" applyBorder="1" applyFont="1"/>
    <xf borderId="15" fillId="2" fontId="6" numFmtId="0" xfId="0" applyAlignment="1" applyBorder="1" applyFont="1">
      <alignment horizontal="left" shrinkToFit="0" vertical="center" wrapText="1"/>
    </xf>
    <xf borderId="15" fillId="3" fontId="7" numFmtId="0" xfId="0" applyAlignment="1" applyBorder="1" applyFont="1">
      <alignment shrinkToFit="0" vertical="center" wrapText="1"/>
    </xf>
    <xf borderId="5" fillId="3" fontId="6" numFmtId="0" xfId="0" applyAlignment="1" applyBorder="1" applyFont="1">
      <alignment horizontal="left" shrinkToFit="0" vertical="center" wrapText="1"/>
    </xf>
    <xf borderId="15" fillId="2" fontId="8" numFmtId="0" xfId="0" applyAlignment="1" applyBorder="1" applyFont="1">
      <alignment horizontal="left" shrinkToFit="0" vertical="center" wrapText="1"/>
    </xf>
    <xf borderId="15" fillId="2" fontId="6" numFmtId="0" xfId="0" applyAlignment="1" applyBorder="1" applyFont="1">
      <alignment horizontal="left" vertical="center"/>
    </xf>
    <xf borderId="5" fillId="0" fontId="7" numFmtId="0" xfId="0" applyAlignment="1" applyBorder="1" applyFont="1">
      <alignment vertical="center"/>
    </xf>
    <xf borderId="18" fillId="2" fontId="6" numFmtId="0" xfId="0" applyAlignment="1" applyBorder="1" applyFont="1">
      <alignment horizontal="left" vertical="center"/>
    </xf>
    <xf borderId="5" fillId="3" fontId="6" numFmtId="0" xfId="0" applyAlignment="1" applyBorder="1" applyFont="1">
      <alignment horizontal="center" shrinkToFit="0" vertical="center" wrapText="1"/>
    </xf>
    <xf borderId="20" fillId="2" fontId="8" numFmtId="0" xfId="0" applyAlignment="1" applyBorder="1" applyFont="1">
      <alignment horizontal="left" shrinkToFit="0" vertical="center" wrapText="1"/>
    </xf>
    <xf borderId="1" fillId="0" fontId="7" numFmtId="9" xfId="0" applyAlignment="1" applyBorder="1" applyFont="1" applyNumberFormat="1">
      <alignment horizontal="right" vertical="center"/>
    </xf>
    <xf borderId="1" fillId="2" fontId="8" numFmtId="0" xfId="0" applyAlignment="1" applyBorder="1" applyFont="1">
      <alignment horizontal="left" shrinkToFit="0" vertical="center" wrapText="1"/>
    </xf>
    <xf borderId="18" fillId="2" fontId="8" numFmtId="0" xfId="0" applyAlignment="1" applyBorder="1" applyFont="1">
      <alignment horizontal="left" shrinkToFit="0" vertical="center" wrapText="1"/>
    </xf>
    <xf borderId="2" fillId="0" fontId="7" numFmtId="0" xfId="0" applyAlignment="1" applyBorder="1" applyFont="1">
      <alignment horizontal="left" readingOrder="0" shrinkToFit="0" wrapText="1"/>
    </xf>
    <xf borderId="9" fillId="0" fontId="7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2" fontId="8" numFmtId="0" xfId="0" applyAlignment="1" applyBorder="1" applyFont="1">
      <alignment horizontal="left" shrinkToFit="0" vertical="center" wrapText="1"/>
    </xf>
    <xf borderId="11" fillId="0" fontId="7" numFmtId="0" xfId="0" applyAlignment="1" applyBorder="1" applyFont="1">
      <alignment horizontal="left" readingOrder="0"/>
    </xf>
    <xf borderId="15" fillId="3" fontId="7" numFmtId="9" xfId="0" applyAlignment="1" applyBorder="1" applyFont="1" applyNumberFormat="1">
      <alignment horizontal="right" shrinkToFit="0" vertical="center" wrapText="1"/>
    </xf>
    <xf borderId="5" fillId="3" fontId="8" numFmtId="0" xfId="0" applyAlignment="1" applyBorder="1" applyFont="1">
      <alignment horizontal="center" shrinkToFit="0" vertical="center" wrapText="1"/>
    </xf>
    <xf borderId="18" fillId="2" fontId="8" numFmtId="0" xfId="0" applyAlignment="1" applyBorder="1" applyFont="1">
      <alignment shrinkToFit="0" vertical="center" wrapText="1"/>
    </xf>
    <xf borderId="17" fillId="3" fontId="9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horizontal="left" vertical="center"/>
    </xf>
    <xf borderId="23" fillId="3" fontId="10" numFmtId="0" xfId="0" applyAlignment="1" applyBorder="1" applyFont="1">
      <alignment horizontal="left"/>
    </xf>
    <xf borderId="0" fillId="4" fontId="11" numFmtId="0" xfId="0" applyAlignment="1" applyFill="1" applyFont="1">
      <alignment readingOrder="0" shrinkToFit="0" vertical="bottom" wrapText="0"/>
    </xf>
    <xf borderId="24" fillId="4" fontId="12" numFmtId="0" xfId="0" applyAlignment="1" applyBorder="1" applyFont="1">
      <alignment vertical="bottom"/>
    </xf>
    <xf borderId="25" fillId="3" fontId="13" numFmtId="0" xfId="0" applyBorder="1" applyFont="1"/>
    <xf borderId="26" fillId="3" fontId="10" numFmtId="0" xfId="0" applyAlignment="1" applyBorder="1" applyFont="1">
      <alignment horizontal="left"/>
    </xf>
    <xf borderId="27" fillId="4" fontId="11" numFmtId="0" xfId="0" applyAlignment="1" applyBorder="1" applyFont="1">
      <alignment shrinkToFit="0" vertical="bottom" wrapText="0"/>
    </xf>
    <xf borderId="28" fillId="4" fontId="12" numFmtId="0" xfId="0" applyAlignment="1" applyBorder="1" applyFont="1">
      <alignment vertical="bottom"/>
    </xf>
    <xf borderId="29" fillId="3" fontId="13" numFmtId="0" xfId="0" applyBorder="1" applyFont="1"/>
    <xf borderId="0" fillId="0" fontId="9" numFmtId="0" xfId="0" applyFont="1"/>
    <xf borderId="1" fillId="0" fontId="7" numFmtId="0" xfId="0" applyAlignment="1" applyBorder="1" applyFont="1">
      <alignment horizontal="center"/>
    </xf>
    <xf borderId="2" fillId="0" fontId="14" numFmtId="0" xfId="0" applyAlignment="1" applyBorder="1" applyFont="1">
      <alignment horizontal="center"/>
    </xf>
    <xf borderId="2" fillId="0" fontId="9" numFmtId="0" xfId="0" applyAlignment="1" applyBorder="1" applyFont="1">
      <alignment horizontal="center"/>
    </xf>
    <xf borderId="18" fillId="2" fontId="6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left" shrinkToFit="0" vertical="center" wrapText="1"/>
    </xf>
    <xf borderId="22" fillId="2" fontId="6" numFmtId="0" xfId="0" applyAlignment="1" applyBorder="1" applyFont="1">
      <alignment shrinkToFit="0" vertical="center" wrapText="1"/>
    </xf>
    <xf borderId="5" fillId="3" fontId="6" numFmtId="0" xfId="0" applyAlignment="1" applyBorder="1" applyFont="1">
      <alignment horizontal="center" readingOrder="0" shrinkToFit="0" vertical="center" wrapText="1"/>
    </xf>
    <xf borderId="30" fillId="5" fontId="6" numFmtId="0" xfId="0" applyAlignment="1" applyBorder="1" applyFill="1" applyFont="1">
      <alignment horizontal="left" shrinkToFit="0" vertical="center" wrapText="1"/>
    </xf>
    <xf borderId="31" fillId="0" fontId="4" numFmtId="0" xfId="0" applyBorder="1" applyFont="1"/>
    <xf borderId="5" fillId="0" fontId="7" numFmtId="164" xfId="0" applyAlignment="1" applyBorder="1" applyFont="1" applyNumberFormat="1">
      <alignment horizontal="center" readingOrder="0"/>
    </xf>
    <xf borderId="30" fillId="2" fontId="8" numFmtId="0" xfId="0" applyAlignment="1" applyBorder="1" applyFont="1">
      <alignment horizontal="center"/>
    </xf>
    <xf borderId="32" fillId="0" fontId="4" numFmtId="0" xfId="0" applyBorder="1" applyFont="1"/>
    <xf borderId="20" fillId="6" fontId="8" numFmtId="0" xfId="0" applyAlignment="1" applyBorder="1" applyFill="1" applyFont="1">
      <alignment horizontal="center" shrinkToFit="0" vertical="center" wrapText="1"/>
    </xf>
    <xf borderId="2" fillId="6" fontId="8" numFmtId="0" xfId="0" applyAlignment="1" applyBorder="1" applyFont="1">
      <alignment horizontal="center" shrinkToFit="0" vertical="center" wrapText="1"/>
    </xf>
    <xf borderId="19" fillId="6" fontId="8" numFmtId="0" xfId="0" applyAlignment="1" applyBorder="1" applyFont="1">
      <alignment horizontal="center" vertical="center"/>
    </xf>
    <xf borderId="33" fillId="6" fontId="8" numFmtId="0" xfId="0" applyAlignment="1" applyBorder="1" applyFont="1">
      <alignment horizontal="center" shrinkToFit="0" vertical="center" wrapText="1"/>
    </xf>
    <xf borderId="22" fillId="6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6" fillId="0" fontId="9" numFmtId="165" xfId="0" applyAlignment="1" applyBorder="1" applyFont="1" applyNumberFormat="1">
      <alignment horizontal="center" readingOrder="0" vertical="center"/>
    </xf>
    <xf borderId="6" fillId="0" fontId="9" numFmtId="3" xfId="0" applyAlignment="1" applyBorder="1" applyFont="1" applyNumberFormat="1">
      <alignment horizontal="center" vertical="center"/>
    </xf>
    <xf borderId="6" fillId="0" fontId="9" numFmtId="2" xfId="0" applyAlignment="1" applyBorder="1" applyFont="1" applyNumberFormat="1">
      <alignment horizontal="center" vertical="center"/>
    </xf>
    <xf borderId="0" fillId="0" fontId="9" numFmtId="2" xfId="0" applyFont="1" applyNumberFormat="1"/>
    <xf borderId="5" fillId="0" fontId="9" numFmtId="0" xfId="0" applyAlignment="1" applyBorder="1" applyFont="1">
      <alignment horizontal="left" vertical="center"/>
    </xf>
    <xf borderId="18" fillId="0" fontId="9" numFmtId="2" xfId="0" applyAlignment="1" applyBorder="1" applyFont="1" applyNumberFormat="1">
      <alignment horizontal="center" vertical="center"/>
    </xf>
    <xf borderId="6" fillId="0" fontId="9" numFmtId="9" xfId="0" applyAlignment="1" applyBorder="1" applyFont="1" applyNumberFormat="1">
      <alignment horizontal="center" vertical="center"/>
    </xf>
    <xf borderId="8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9" fillId="0" fontId="7" numFmtId="0" xfId="0" applyAlignment="1" applyBorder="1" applyFont="1">
      <alignment vertical="center"/>
    </xf>
    <xf borderId="34" fillId="2" fontId="8" numFmtId="0" xfId="0" applyAlignment="1" applyBorder="1" applyFont="1">
      <alignment horizontal="center" vertical="center"/>
    </xf>
    <xf borderId="35" fillId="0" fontId="4" numFmtId="0" xfId="0" applyBorder="1" applyFont="1"/>
    <xf borderId="36" fillId="0" fontId="4" numFmtId="0" xfId="0" applyBorder="1" applyFont="1"/>
    <xf borderId="2" fillId="6" fontId="6" numFmtId="2" xfId="0" applyAlignment="1" applyBorder="1" applyFont="1" applyNumberFormat="1">
      <alignment horizontal="center" vertical="center"/>
    </xf>
    <xf borderId="5" fillId="6" fontId="6" numFmtId="2" xfId="0" applyAlignment="1" applyBorder="1" applyFont="1" applyNumberFormat="1">
      <alignment horizontal="center" vertical="center"/>
    </xf>
    <xf borderId="5" fillId="6" fontId="8" numFmtId="0" xfId="0" applyAlignment="1" applyBorder="1" applyFont="1">
      <alignment horizontal="center" shrinkToFit="0" vertical="center" wrapText="1"/>
    </xf>
    <xf borderId="18" fillId="6" fontId="8" numFmtId="2" xfId="0" applyAlignment="1" applyBorder="1" applyFont="1" applyNumberFormat="1">
      <alignment horizontal="center" shrinkToFit="0" vertical="center" wrapText="1"/>
    </xf>
    <xf borderId="18" fillId="6" fontId="6" numFmtId="0" xfId="0" applyAlignment="1" applyBorder="1" applyFont="1">
      <alignment horizontal="center" vertical="center"/>
    </xf>
    <xf borderId="5" fillId="6" fontId="6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18" fillId="0" fontId="7" numFmtId="9" xfId="0" applyAlignment="1" applyBorder="1" applyFont="1" applyNumberFormat="1">
      <alignment vertical="center"/>
    </xf>
    <xf borderId="18" fillId="3" fontId="8" numFmtId="0" xfId="0" applyAlignment="1" applyBorder="1" applyFont="1">
      <alignment horizontal="center" vertical="center"/>
    </xf>
    <xf borderId="5" fillId="3" fontId="9" numFmtId="0" xfId="0" applyAlignment="1" applyBorder="1" applyFont="1">
      <alignment horizontal="left" vertical="center"/>
    </xf>
    <xf borderId="5" fillId="0" fontId="7" numFmtId="9" xfId="0" applyAlignment="1" applyBorder="1" applyFont="1" applyNumberFormat="1">
      <alignment horizontal="center" vertical="center"/>
    </xf>
    <xf borderId="8" fillId="0" fontId="7" numFmtId="0" xfId="0" applyBorder="1" applyFont="1"/>
    <xf borderId="0" fillId="0" fontId="7" numFmtId="0" xfId="0" applyFont="1"/>
    <xf borderId="9" fillId="0" fontId="7" numFmtId="0" xfId="0" applyBorder="1" applyFont="1"/>
    <xf borderId="5" fillId="7" fontId="8" numFmtId="0" xfId="0" applyAlignment="1" applyBorder="1" applyFill="1" applyFont="1">
      <alignment horizontal="center"/>
    </xf>
    <xf borderId="18" fillId="0" fontId="7" numFmtId="0" xfId="0" applyAlignment="1" applyBorder="1" applyFont="1">
      <alignment horizontal="center"/>
    </xf>
    <xf borderId="5" fillId="0" fontId="7" numFmtId="0" xfId="0" applyAlignment="1" applyBorder="1" applyFont="1">
      <alignment horizontal="left" readingOrder="0"/>
    </xf>
    <xf borderId="18" fillId="0" fontId="7" numFmtId="0" xfId="0" applyAlignment="1" applyBorder="1" applyFont="1">
      <alignment horizontal="center" shrinkToFit="0" wrapText="1"/>
    </xf>
    <xf borderId="18" fillId="0" fontId="7" numFmtId="166" xfId="0" applyAlignment="1" applyBorder="1" applyFont="1" applyNumberFormat="1">
      <alignment horizontal="center"/>
    </xf>
    <xf borderId="5" fillId="2" fontId="8" numFmtId="0" xfId="0" applyAlignment="1" applyBorder="1" applyFont="1">
      <alignment horizontal="center"/>
    </xf>
    <xf borderId="26" fillId="3" fontId="8" numFmtId="0" xfId="0" applyAlignment="1" applyBorder="1" applyFont="1">
      <alignment horizontal="center"/>
    </xf>
    <xf borderId="18" fillId="8" fontId="8" numFmtId="0" xfId="0" applyAlignment="1" applyBorder="1" applyFill="1" applyFont="1">
      <alignment horizontal="center" vertical="center"/>
    </xf>
    <xf borderId="18" fillId="8" fontId="8" numFmtId="0" xfId="0" applyAlignment="1" applyBorder="1" applyFont="1">
      <alignment horizontal="center" shrinkToFit="0" vertical="top" wrapText="1"/>
    </xf>
    <xf borderId="26" fillId="3" fontId="8" numFmtId="0" xfId="0" applyAlignment="1" applyBorder="1" applyFont="1">
      <alignment horizontal="center" shrinkToFit="0" vertical="top" wrapText="1"/>
    </xf>
    <xf borderId="18" fillId="3" fontId="6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shrinkToFit="0" vertical="center" wrapText="1"/>
    </xf>
    <xf borderId="26" fillId="3" fontId="7" numFmtId="0" xfId="0" applyAlignment="1" applyBorder="1" applyFont="1">
      <alignment horizontal="center" shrinkToFit="0" vertical="center" wrapText="1"/>
    </xf>
    <xf borderId="18" fillId="9" fontId="6" numFmtId="0" xfId="0" applyAlignment="1" applyBorder="1" applyFill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8" fillId="10" fontId="6" numFmtId="0" xfId="0" applyAlignment="1" applyBorder="1" applyFill="1" applyFont="1">
      <alignment horizontal="center" shrinkToFit="0" vertical="center" wrapText="1"/>
    </xf>
    <xf borderId="18" fillId="11" fontId="6" numFmtId="0" xfId="0" applyAlignment="1" applyBorder="1" applyFill="1" applyFont="1">
      <alignment horizontal="center" shrinkToFit="0" vertical="center" wrapText="1"/>
    </xf>
    <xf borderId="18" fillId="0" fontId="7" numFmtId="9" xfId="0" applyAlignment="1" applyBorder="1" applyFont="1" applyNumberFormat="1">
      <alignment horizontal="center" shrinkToFit="0" vertical="center" wrapText="1"/>
    </xf>
    <xf borderId="0" fillId="0" fontId="7" numFmtId="9" xfId="0" applyAlignment="1" applyFont="1" applyNumberFormat="1">
      <alignment horizontal="center" shrinkToFit="0" vertical="center" wrapText="1"/>
    </xf>
    <xf borderId="37" fillId="5" fontId="6" numFmtId="0" xfId="0" applyAlignment="1" applyBorder="1" applyFont="1">
      <alignment horizontal="center"/>
    </xf>
    <xf borderId="38" fillId="0" fontId="4" numFmtId="0" xfId="0" applyBorder="1" applyFont="1"/>
    <xf borderId="0" fillId="0" fontId="6" numFmtId="0" xfId="0" applyAlignment="1" applyFont="1">
      <alignment horizontal="center"/>
    </xf>
    <xf borderId="39" fillId="5" fontId="6" numFmtId="0" xfId="0" applyAlignment="1" applyBorder="1" applyFont="1">
      <alignment horizontal="center"/>
    </xf>
    <xf borderId="39" fillId="0" fontId="6" numFmtId="0" xfId="0" applyAlignment="1" applyBorder="1" applyFont="1">
      <alignment vertical="center"/>
    </xf>
    <xf borderId="39" fillId="0" fontId="7" numFmtId="0" xfId="0" applyAlignment="1" applyBorder="1" applyFont="1">
      <alignment vertical="center"/>
    </xf>
    <xf borderId="39" fillId="0" fontId="7" numFmtId="0" xfId="0" applyAlignment="1" applyBorder="1" applyFont="1">
      <alignment shrinkToFit="0" vertical="center" wrapText="1"/>
    </xf>
    <xf borderId="39" fillId="0" fontId="7" numFmtId="0" xfId="0" applyAlignment="1" applyBorder="1" applyFont="1">
      <alignment shrinkToFit="0" vertical="top" wrapText="1"/>
    </xf>
    <xf borderId="39" fillId="0" fontId="7" numFmtId="0" xfId="0" applyAlignment="1" applyBorder="1" applyFont="1">
      <alignment horizontal="left" shrinkToFit="0" vertical="top" wrapText="1"/>
    </xf>
    <xf borderId="40" fillId="5" fontId="6" numFmtId="0" xfId="0" applyAlignment="1" applyBorder="1" applyFont="1">
      <alignment horizontal="center"/>
    </xf>
    <xf borderId="41" fillId="0" fontId="4" numFmtId="0" xfId="0" applyBorder="1" applyFont="1"/>
    <xf borderId="39" fillId="0" fontId="7" numFmtId="0" xfId="0" applyAlignment="1" applyBorder="1" applyFont="1">
      <alignment horizontal="left" shrinkToFit="0" vertical="center" wrapText="1"/>
    </xf>
    <xf borderId="42" fillId="0" fontId="6" numFmtId="0" xfId="0" applyAlignment="1" applyBorder="1" applyFont="1">
      <alignment vertical="center"/>
    </xf>
    <xf borderId="42" fillId="0" fontId="7" numFmtId="0" xfId="0" applyAlignment="1" applyBorder="1" applyFont="1">
      <alignment horizontal="left" shrinkToFit="0" vertical="center" wrapText="1"/>
    </xf>
    <xf borderId="42" fillId="0" fontId="7" numFmtId="0" xfId="0" applyAlignment="1" applyBorder="1" applyFont="1">
      <alignment horizontal="left" shrinkToFit="0" vertical="top" wrapText="1"/>
    </xf>
    <xf borderId="0" fillId="0" fontId="15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vertical="center"/>
    </xf>
    <xf borderId="0" fillId="0" fontId="12" numFmtId="0" xfId="0" applyFont="1"/>
    <xf borderId="0" fillId="0" fontId="16" numFmtId="0" xfId="0" applyFont="1"/>
    <xf borderId="0" fillId="0" fontId="15" numFmtId="0" xfId="0" applyAlignment="1" applyFont="1">
      <alignment horizontal="left" shrinkToFit="0" vertical="center" wrapText="1"/>
    </xf>
    <xf borderId="0" fillId="0" fontId="17" numFmtId="0" xfId="0" applyFont="1"/>
    <xf borderId="0" fillId="0" fontId="18" numFmtId="0" xfId="0" applyFont="1"/>
    <xf borderId="0" fillId="0" fontId="19" numFmtId="0" xfId="0" applyFont="1"/>
    <xf borderId="0" fillId="0" fontId="2" numFmtId="0" xfId="0" applyFont="1"/>
    <xf borderId="0" fillId="0" fontId="20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>
        <b/>
      </font>
      <fill>
        <patternFill patternType="solid">
          <fgColor rgb="FFA8D08D"/>
          <bgColor rgb="FFA8D08D"/>
        </patternFill>
      </fill>
      <border/>
    </dxf>
    <dxf>
      <font>
        <b/>
      </font>
      <fill>
        <patternFill patternType="solid">
          <fgColor rgb="FFFFD965"/>
          <bgColor rgb="FFFFD965"/>
        </patternFill>
      </fill>
      <border/>
    </dxf>
    <dxf>
      <font>
        <b/>
      </font>
      <fill>
        <patternFill patternType="solid">
          <fgColor rgb="FFFF7C80"/>
          <bgColor rgb="FFFF7C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09550" cy="238125"/>
    <xdr:pic>
      <xdr:nvPicPr>
        <xdr:cNvPr descr="CG268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80975" cy="200025"/>
    <xdr:pic>
      <xdr:nvPicPr>
        <xdr:cNvPr descr="Resultado de imagen para instituto distrital de turismo"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descr="/var/folders/ns/r41ct7hx4v51_wsh780wgf5h0000gn/T/com.microsoft.Excel/WebArchiveCopyPasteTempFiles/cidclip_image001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.11"/>
    <col customWidth="1" min="2" max="2" width="21.33"/>
    <col customWidth="1" min="3" max="3" width="28.33"/>
    <col customWidth="1" min="4" max="4" width="22.67"/>
    <col customWidth="1" min="5" max="5" width="29.33"/>
    <col customWidth="1" min="6" max="6" width="25.33"/>
    <col customWidth="1" min="7" max="7" width="22.33"/>
    <col customWidth="1" min="8" max="8" width="22.22"/>
    <col customWidth="1" min="9" max="26" width="11.4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1"/>
      <c r="B2" s="2"/>
      <c r="C2" s="3" t="s">
        <v>0</v>
      </c>
      <c r="D2" s="4"/>
      <c r="E2" s="4"/>
      <c r="F2" s="5"/>
      <c r="G2" s="6" t="s">
        <v>1</v>
      </c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1"/>
      <c r="B3" s="8"/>
      <c r="C3" s="9"/>
      <c r="F3" s="10"/>
      <c r="G3" s="6" t="s">
        <v>2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11"/>
      <c r="C4" s="12"/>
      <c r="D4" s="13"/>
      <c r="E4" s="13"/>
      <c r="F4" s="14"/>
      <c r="G4" s="6" t="s">
        <v>3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5"/>
      <c r="C5" s="16"/>
      <c r="D5" s="16"/>
      <c r="E5" s="16"/>
      <c r="F5" s="16"/>
      <c r="G5" s="16"/>
      <c r="H5" s="1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8"/>
      <c r="C6" s="19"/>
      <c r="D6" s="20" t="s">
        <v>4</v>
      </c>
      <c r="E6" s="19"/>
      <c r="F6" s="19"/>
      <c r="G6" s="19"/>
      <c r="H6" s="2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6.0" customHeight="1">
      <c r="A7" s="1"/>
      <c r="B7" s="22" t="s">
        <v>5</v>
      </c>
      <c r="C7" s="23" t="s">
        <v>6</v>
      </c>
      <c r="D7" s="24"/>
      <c r="E7" s="24"/>
      <c r="F7" s="24"/>
      <c r="G7" s="24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82.5" customHeight="1">
      <c r="A8" s="1"/>
      <c r="B8" s="25" t="s">
        <v>7</v>
      </c>
      <c r="C8" s="26" t="s">
        <v>8</v>
      </c>
      <c r="D8" s="22" t="s">
        <v>9</v>
      </c>
      <c r="E8" s="27" t="s">
        <v>10</v>
      </c>
      <c r="F8" s="24"/>
      <c r="G8" s="24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7.5" customHeight="1">
      <c r="A9" s="1"/>
      <c r="B9" s="28" t="s">
        <v>11</v>
      </c>
      <c r="C9" s="26" t="s">
        <v>12</v>
      </c>
      <c r="D9" s="22" t="s">
        <v>13</v>
      </c>
      <c r="E9" s="27" t="s">
        <v>14</v>
      </c>
      <c r="F9" s="24"/>
      <c r="G9" s="24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29" t="s">
        <v>15</v>
      </c>
      <c r="C10" s="30" t="s">
        <v>16</v>
      </c>
      <c r="D10" s="31" t="s">
        <v>17</v>
      </c>
      <c r="E10" s="32"/>
      <c r="F10" s="24"/>
      <c r="G10" s="24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1"/>
      <c r="B11" s="33" t="s">
        <v>18</v>
      </c>
      <c r="C11" s="34">
        <v>0.96</v>
      </c>
      <c r="D11" s="35" t="s">
        <v>19</v>
      </c>
      <c r="E11" s="36" t="s">
        <v>20</v>
      </c>
      <c r="F11" s="37" t="s">
        <v>21</v>
      </c>
      <c r="G11" s="5"/>
      <c r="H11" s="38" t="s">
        <v>22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39"/>
      <c r="C12" s="11"/>
      <c r="D12" s="11"/>
      <c r="E12" s="40" t="s">
        <v>23</v>
      </c>
      <c r="F12" s="41" t="s">
        <v>24</v>
      </c>
      <c r="G12" s="14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8" t="s">
        <v>25</v>
      </c>
      <c r="C13" s="42">
        <v>0.96</v>
      </c>
      <c r="D13" s="28" t="s">
        <v>26</v>
      </c>
      <c r="E13" s="43" t="s">
        <v>27</v>
      </c>
      <c r="F13" s="7"/>
      <c r="G13" s="44" t="s">
        <v>28</v>
      </c>
      <c r="H13" s="45" t="s">
        <v>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29" t="s">
        <v>30</v>
      </c>
      <c r="C14" s="46" t="s">
        <v>31</v>
      </c>
      <c r="D14" s="24"/>
      <c r="E14" s="24"/>
      <c r="F14" s="24"/>
      <c r="G14" s="24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0.5" customHeight="1">
      <c r="A16" s="1"/>
      <c r="B16" s="47" t="s">
        <v>32</v>
      </c>
      <c r="C16" s="48" t="s">
        <v>33</v>
      </c>
      <c r="D16" s="49"/>
      <c r="E16" s="50"/>
      <c r="F16" s="50"/>
      <c r="G16" s="50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51" t="s">
        <v>34</v>
      </c>
      <c r="C17" s="52" t="s">
        <v>35</v>
      </c>
      <c r="D17" s="53"/>
      <c r="E17" s="54"/>
      <c r="F17" s="54"/>
      <c r="G17" s="5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51" t="s">
        <v>36</v>
      </c>
      <c r="C18" s="52" t="s">
        <v>37</v>
      </c>
      <c r="D18" s="53"/>
      <c r="E18" s="54"/>
      <c r="F18" s="54"/>
      <c r="G18" s="54"/>
      <c r="H18" s="5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2:B4"/>
    <mergeCell ref="C2:F4"/>
    <mergeCell ref="G2:H2"/>
    <mergeCell ref="G3:H3"/>
    <mergeCell ref="G4:H4"/>
    <mergeCell ref="C7:H7"/>
    <mergeCell ref="E8:H8"/>
    <mergeCell ref="F12:G12"/>
    <mergeCell ref="E13:F13"/>
    <mergeCell ref="C14:H14"/>
    <mergeCell ref="E9:H9"/>
    <mergeCell ref="E10:H10"/>
    <mergeCell ref="B11:B12"/>
    <mergeCell ref="C11:C12"/>
    <mergeCell ref="D11:D12"/>
    <mergeCell ref="F11:G11"/>
    <mergeCell ref="H11:H12"/>
  </mergeCells>
  <dataValidations>
    <dataValidation type="list" allowBlank="1" showErrorMessage="1" sqref="C14">
      <formula1>Fuente!$A$20:$A$30</formula1>
    </dataValidation>
    <dataValidation type="list" allowBlank="1" showErrorMessage="1" sqref="E10">
      <formula1>Fuente!$B$29:$B$32</formula1>
    </dataValidation>
    <dataValidation type="list" allowBlank="1" showErrorMessage="1" sqref="E8">
      <formula1>Fuente!$B$3:$B$17</formula1>
    </dataValidation>
    <dataValidation type="list" allowBlank="1" showErrorMessage="1" sqref="C10">
      <formula1>Fuente!$D$20:$D$25</formula1>
    </dataValidation>
    <dataValidation type="list" allowBlank="1" showErrorMessage="1" sqref="H13">
      <formula1>Fuente!$B$20:$B$26</formula1>
    </dataValidation>
    <dataValidation type="list" allowBlank="1" showErrorMessage="1" sqref="E13">
      <formula1>Fuente!$G$20:$G$22</formula1>
    </dataValidation>
    <dataValidation type="list" allowBlank="1" showErrorMessage="1" sqref="C8">
      <formula1>Fuente!$A$3:$A$17</formula1>
    </dataValidation>
    <dataValidation type="list" allowBlank="1" showErrorMessage="1" sqref="C7">
      <formula1>Fuente!$D$29:$D$43</formula1>
    </dataValidation>
  </dataValidations>
  <printOptions/>
  <pageMargins bottom="1.0" footer="0.0" header="0.0" left="0.39000000000000007" right="0.39000000000000007" top="1.0"/>
  <pageSetup orientation="landscape"/>
  <headerFooter>
    <oddFooter>&amp;LDE-F06-V7&amp;RPágina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50.0"/>
    <col customWidth="1" min="3" max="3" width="36.11"/>
    <col customWidth="1" min="4" max="4" width="34.0"/>
    <col customWidth="1" min="5" max="14" width="12.89"/>
    <col customWidth="1" min="15" max="15" width="15.11"/>
    <col customWidth="1" min="16" max="16" width="12.89"/>
    <col customWidth="1" min="17" max="26" width="14.44"/>
  </cols>
  <sheetData>
    <row r="1" ht="13.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5.75" customHeight="1">
      <c r="A2" s="55"/>
      <c r="B2" s="56"/>
      <c r="C2" s="57" t="s">
        <v>38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6" t="s">
        <v>1</v>
      </c>
      <c r="P2" s="7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25.5" customHeight="1">
      <c r="A3" s="55"/>
      <c r="B3" s="8"/>
      <c r="C3" s="9"/>
      <c r="N3" s="10"/>
      <c r="O3" s="6" t="s">
        <v>2</v>
      </c>
      <c r="P3" s="7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30.75" customHeight="1">
      <c r="A4" s="55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6" t="s">
        <v>3</v>
      </c>
      <c r="P4" s="7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15.75" customHeight="1">
      <c r="A5" s="55"/>
      <c r="B5" s="5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15.75" customHeight="1">
      <c r="A6" s="55"/>
      <c r="B6" s="59" t="s">
        <v>39</v>
      </c>
      <c r="C6" s="60" t="str">
        <f>IFERROR('1. Hoja de Vida'!C9,"")</f>
        <v>Oportunidad en la ejecución presupuestal de inversión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7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19.5" customHeight="1">
      <c r="A7" s="55"/>
      <c r="B7" s="61" t="s">
        <v>40</v>
      </c>
      <c r="C7" s="62" t="s">
        <v>31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15.75" customHeight="1">
      <c r="A8" s="55"/>
      <c r="B8" s="61" t="s">
        <v>41</v>
      </c>
      <c r="C8" s="23" t="s">
        <v>42</v>
      </c>
      <c r="D8" s="24"/>
      <c r="E8" s="24"/>
      <c r="F8" s="24"/>
      <c r="G8" s="24"/>
      <c r="H8" s="24"/>
      <c r="I8" s="24"/>
      <c r="J8" s="7"/>
      <c r="K8" s="63" t="s">
        <v>43</v>
      </c>
      <c r="L8" s="64"/>
      <c r="M8" s="65">
        <v>44517.0</v>
      </c>
      <c r="N8" s="24"/>
      <c r="O8" s="24"/>
      <c r="P8" s="7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15.75" customHeight="1">
      <c r="A9" s="55"/>
      <c r="B9" s="61" t="s">
        <v>44</v>
      </c>
      <c r="C9" s="60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7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6.75" customHeight="1">
      <c r="A10" s="55"/>
      <c r="B10" s="32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7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15.75" customHeight="1">
      <c r="A11" s="55"/>
      <c r="B11" s="66" t="s">
        <v>46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4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15.75" customHeight="1">
      <c r="A12" s="55"/>
      <c r="B12" s="68" t="s">
        <v>47</v>
      </c>
      <c r="C12" s="69" t="s">
        <v>48</v>
      </c>
      <c r="D12" s="5"/>
      <c r="E12" s="70" t="s">
        <v>49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15.75" customHeight="1">
      <c r="A13" s="55"/>
      <c r="B13" s="39"/>
      <c r="C13" s="12"/>
      <c r="D13" s="14"/>
      <c r="E13" s="71" t="s">
        <v>50</v>
      </c>
      <c r="F13" s="72" t="s">
        <v>51</v>
      </c>
      <c r="G13" s="72" t="s">
        <v>52</v>
      </c>
      <c r="H13" s="72" t="s">
        <v>53</v>
      </c>
      <c r="I13" s="72" t="s">
        <v>54</v>
      </c>
      <c r="J13" s="72" t="s">
        <v>55</v>
      </c>
      <c r="K13" s="72" t="s">
        <v>56</v>
      </c>
      <c r="L13" s="72" t="s">
        <v>57</v>
      </c>
      <c r="M13" s="72" t="s">
        <v>58</v>
      </c>
      <c r="N13" s="72" t="s">
        <v>59</v>
      </c>
      <c r="O13" s="72" t="s">
        <v>60</v>
      </c>
      <c r="P13" s="72" t="s">
        <v>61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31.5" customHeight="1">
      <c r="A14" s="55"/>
      <c r="B14" s="73" t="str">
        <f>IFERROR('1. Hoja de Vida'!F11,"")</f>
        <v>Presupuesto de inversión comprometido en la fecha programada en el PAA</v>
      </c>
      <c r="C14" s="73" t="s">
        <v>62</v>
      </c>
      <c r="D14" s="7"/>
      <c r="E14" s="74">
        <v>1.19442688E8</v>
      </c>
      <c r="F14" s="74">
        <v>5.563186509E9</v>
      </c>
      <c r="G14" s="74">
        <v>4.363215627E9</v>
      </c>
      <c r="H14" s="74">
        <v>1.462009252E9</v>
      </c>
      <c r="I14" s="74">
        <v>6.73241864E8</v>
      </c>
      <c r="J14" s="74">
        <v>1.419240742E9</v>
      </c>
      <c r="K14" s="74">
        <v>6.58046891E8</v>
      </c>
      <c r="L14" s="74">
        <f>1721067388+69662574</f>
        <v>1790729962</v>
      </c>
      <c r="M14" s="74">
        <f>978154192+211000000</f>
        <v>1189154192</v>
      </c>
      <c r="N14" s="74">
        <f>1378826835+1029438400</f>
        <v>2408265235</v>
      </c>
      <c r="O14" s="75">
        <f>397878952+417962667</f>
        <v>815841619</v>
      </c>
      <c r="P14" s="76"/>
      <c r="Q14" s="77"/>
      <c r="R14" s="55"/>
      <c r="S14" s="55"/>
      <c r="T14" s="55"/>
      <c r="U14" s="55"/>
      <c r="V14" s="55"/>
      <c r="W14" s="55"/>
      <c r="X14" s="55"/>
      <c r="Y14" s="55"/>
      <c r="Z14" s="55"/>
    </row>
    <row r="15" ht="15.75" customHeight="1">
      <c r="A15" s="55"/>
      <c r="B15" s="78" t="str">
        <f>IFERROR('1. Hoja de Vida'!F12,"")</f>
        <v>Presupuesto de inversión programado en el periodo</v>
      </c>
      <c r="C15" s="78" t="s">
        <v>63</v>
      </c>
      <c r="D15" s="7"/>
      <c r="E15" s="74">
        <v>2.42584076E9</v>
      </c>
      <c r="F15" s="74">
        <v>5.40792834E9</v>
      </c>
      <c r="G15" s="74">
        <v>4.60244201E9</v>
      </c>
      <c r="H15" s="74">
        <v>2.315648326E9</v>
      </c>
      <c r="I15" s="74">
        <v>5.127605252E9</v>
      </c>
      <c r="J15" s="74">
        <v>2.30108574E9</v>
      </c>
      <c r="K15" s="74">
        <v>2.889747515E9</v>
      </c>
      <c r="L15" s="74">
        <f>1618025100 +2260438800</f>
        <v>3878463900</v>
      </c>
      <c r="M15" s="74">
        <f>2773291511+85777600</f>
        <v>2859069111</v>
      </c>
      <c r="N15" s="74">
        <f>1730614148+2032727200</f>
        <v>3763341348</v>
      </c>
      <c r="O15" s="75">
        <f>1429987705+14718407</f>
        <v>1444706112</v>
      </c>
      <c r="P15" s="76"/>
      <c r="Q15" s="77"/>
      <c r="R15" s="55"/>
      <c r="S15" s="55"/>
      <c r="T15" s="55"/>
      <c r="U15" s="55"/>
      <c r="V15" s="55"/>
      <c r="W15" s="55"/>
      <c r="X15" s="55"/>
      <c r="Y15" s="55"/>
      <c r="Z15" s="55"/>
    </row>
    <row r="16" ht="15.75" customHeight="1">
      <c r="A16" s="55"/>
      <c r="B16" s="78" t="s">
        <v>64</v>
      </c>
      <c r="C16" s="24"/>
      <c r="D16" s="7"/>
      <c r="E16" s="76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ht="15.75" customHeight="1">
      <c r="A17" s="55"/>
      <c r="B17" s="78" t="s">
        <v>65</v>
      </c>
      <c r="C17" s="24"/>
      <c r="D17" s="7"/>
      <c r="E17" s="80">
        <f t="shared" ref="E17:P17" si="1">IFERROR((E14/E15)/96%,"")</f>
        <v>0.05128921433</v>
      </c>
      <c r="F17" s="80">
        <f t="shared" si="1"/>
        <v>1.071572251</v>
      </c>
      <c r="G17" s="80">
        <f t="shared" si="1"/>
        <v>0.9875227691</v>
      </c>
      <c r="H17" s="80">
        <f t="shared" si="1"/>
        <v>0.6576673526</v>
      </c>
      <c r="I17" s="80">
        <f t="shared" si="1"/>
        <v>0.1367682522</v>
      </c>
      <c r="J17" s="80">
        <f t="shared" si="1"/>
        <v>0.6424687908</v>
      </c>
      <c r="K17" s="80">
        <f t="shared" si="1"/>
        <v>0.2372060216</v>
      </c>
      <c r="L17" s="80">
        <f t="shared" si="1"/>
        <v>0.480949097</v>
      </c>
      <c r="M17" s="80">
        <f t="shared" si="1"/>
        <v>0.4332537043</v>
      </c>
      <c r="N17" s="80">
        <f t="shared" si="1"/>
        <v>0.6665910391</v>
      </c>
      <c r="O17" s="80">
        <f t="shared" si="1"/>
        <v>0.588240759</v>
      </c>
      <c r="P17" s="80" t="str">
        <f t="shared" si="1"/>
        <v/>
      </c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ht="15.75" customHeight="1">
      <c r="A18" s="55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ht="15.75" customHeight="1">
      <c r="A19" s="55"/>
      <c r="B19" s="84" t="s">
        <v>66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15.75" customHeight="1">
      <c r="A20" s="55"/>
      <c r="B20" s="87" t="s">
        <v>67</v>
      </c>
      <c r="C20" s="4"/>
      <c r="D20" s="4"/>
      <c r="E20" s="4"/>
      <c r="F20" s="4"/>
      <c r="G20" s="5"/>
      <c r="H20" s="88" t="s">
        <v>68</v>
      </c>
      <c r="I20" s="24"/>
      <c r="J20" s="24"/>
      <c r="K20" s="7"/>
      <c r="L20" s="89" t="s">
        <v>69</v>
      </c>
      <c r="M20" s="24"/>
      <c r="N20" s="24"/>
      <c r="O20" s="24"/>
      <c r="P20" s="7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ht="24.0" customHeight="1">
      <c r="A21" s="55"/>
      <c r="B21" s="12"/>
      <c r="C21" s="13"/>
      <c r="D21" s="13"/>
      <c r="E21" s="13"/>
      <c r="F21" s="13"/>
      <c r="G21" s="14"/>
      <c r="H21" s="90" t="s">
        <v>70</v>
      </c>
      <c r="I21" s="90" t="s">
        <v>71</v>
      </c>
      <c r="J21" s="90" t="s">
        <v>42</v>
      </c>
      <c r="K21" s="90" t="s">
        <v>72</v>
      </c>
      <c r="L21" s="91" t="s">
        <v>73</v>
      </c>
      <c r="M21" s="92" t="s">
        <v>74</v>
      </c>
      <c r="N21" s="24"/>
      <c r="O21" s="24"/>
      <c r="P21" s="7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ht="19.5" customHeight="1">
      <c r="A22" s="55"/>
      <c r="B22" s="93" t="s">
        <v>75</v>
      </c>
      <c r="C22" s="24"/>
      <c r="D22" s="24"/>
      <c r="E22" s="24"/>
      <c r="F22" s="24"/>
      <c r="G22" s="7"/>
      <c r="H22" s="94">
        <f>IFERROR(AVERAGE(E17:G17),"")</f>
        <v>0.7034614116</v>
      </c>
      <c r="I22" s="94">
        <f>IFERROR(AVERAGE(H17:J17),"")</f>
        <v>0.4789681319</v>
      </c>
      <c r="J22" s="94">
        <f>IFERROR(AVERAGE(K17:M17),"")</f>
        <v>0.383802941</v>
      </c>
      <c r="K22" s="94">
        <f>IFERROR(AVERAGE(N17:P17),"")</f>
        <v>0.627415899</v>
      </c>
      <c r="L22" s="95"/>
      <c r="M22" s="96"/>
      <c r="N22" s="24"/>
      <c r="O22" s="24"/>
      <c r="P22" s="7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ht="19.5" customHeight="1">
      <c r="A23" s="55"/>
      <c r="B23" s="93" t="s">
        <v>76</v>
      </c>
      <c r="C23" s="24"/>
      <c r="D23" s="24"/>
      <c r="E23" s="24"/>
      <c r="F23" s="24"/>
      <c r="G23" s="7"/>
      <c r="H23" s="97">
        <f>(SUM(E14:P14)/SUM(E15:P15))/'1. Hoja de Vida'!C13</f>
        <v>0.5758332487</v>
      </c>
      <c r="I23" s="24"/>
      <c r="J23" s="24"/>
      <c r="K23" s="7"/>
      <c r="L23" s="95"/>
      <c r="M23" s="96"/>
      <c r="N23" s="24"/>
      <c r="O23" s="24"/>
      <c r="P23" s="7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ht="9.75" customHeight="1">
      <c r="A24" s="55"/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0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ht="15.75" customHeight="1">
      <c r="A25" s="55"/>
      <c r="B25" s="101" t="s">
        <v>77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7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ht="15.75" customHeight="1">
      <c r="A26" s="55"/>
      <c r="B26" s="102" t="s">
        <v>78</v>
      </c>
      <c r="C26" s="103" t="s">
        <v>79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ht="15.75" customHeight="1">
      <c r="A27" s="55"/>
      <c r="B27" s="104" t="s">
        <v>80</v>
      </c>
      <c r="C27" s="103" t="s">
        <v>81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7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ht="15.75" customHeight="1">
      <c r="A28" s="55"/>
      <c r="B28" s="105" t="s">
        <v>82</v>
      </c>
      <c r="C28" s="103" t="s">
        <v>83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7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15.75" customHeight="1">
      <c r="A29" s="55"/>
      <c r="B29" s="104" t="s">
        <v>84</v>
      </c>
      <c r="C29" s="103" t="s">
        <v>85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7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ht="15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ht="15.75" customHeight="1">
      <c r="A31" s="55"/>
      <c r="B31" s="106" t="s">
        <v>86</v>
      </c>
      <c r="C31" s="7"/>
      <c r="D31" s="107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ht="33.75" customHeight="1">
      <c r="A32" s="55"/>
      <c r="B32" s="108" t="s">
        <v>87</v>
      </c>
      <c r="C32" s="109" t="s">
        <v>88</v>
      </c>
      <c r="D32" s="110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ht="15.75" customHeight="1">
      <c r="A33" s="55"/>
      <c r="B33" s="111" t="s">
        <v>89</v>
      </c>
      <c r="C33" s="112" t="s">
        <v>90</v>
      </c>
      <c r="D33" s="113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ht="13.5" customHeight="1">
      <c r="A34" s="55"/>
      <c r="B34" s="114" t="s">
        <v>91</v>
      </c>
      <c r="C34" s="115" t="s">
        <v>92</v>
      </c>
      <c r="D34" s="116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ht="18.0" customHeight="1">
      <c r="A35" s="55"/>
      <c r="B35" s="117" t="s">
        <v>93</v>
      </c>
      <c r="C35" s="115" t="s">
        <v>94</v>
      </c>
      <c r="D35" s="116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ht="15.75" customHeight="1">
      <c r="A36" s="55"/>
      <c r="B36" s="118" t="s">
        <v>95</v>
      </c>
      <c r="C36" s="119" t="s">
        <v>96</v>
      </c>
      <c r="D36" s="120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ht="15.7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ht="15.7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ht="15.7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ht="15.7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ht="15.7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ht="15.7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ht="15.7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ht="15.7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ht="15.7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ht="15.7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ht="15.7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ht="15.7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ht="15.7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ht="15.7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ht="15.7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ht="15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ht="15.7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ht="15.7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ht="15.7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ht="15.7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ht="15.7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ht="15.7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ht="15.7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ht="15.7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ht="15.7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ht="15.7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ht="15.7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ht="15.7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ht="15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ht="15.7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ht="15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ht="15.7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ht="15.7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ht="15.7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ht="15.7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ht="15.7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ht="15.7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ht="15.7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ht="15.7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ht="15.7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ht="15.7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ht="15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ht="15.7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ht="15.7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ht="15.7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ht="15.7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ht="15.7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ht="15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ht="15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ht="15.7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ht="15.7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ht="15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ht="15.7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ht="15.7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ht="15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ht="15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ht="15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ht="15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ht="15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ht="15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ht="15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ht="15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ht="15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ht="15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ht="15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ht="15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ht="15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ht="15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ht="15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ht="15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ht="15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ht="15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ht="15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ht="15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ht="15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ht="15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ht="15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ht="15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ht="15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ht="15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ht="15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ht="15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ht="15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ht="15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ht="15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ht="15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ht="15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ht="15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ht="15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ht="15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ht="15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ht="15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ht="15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ht="15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ht="15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ht="15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ht="15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ht="15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ht="15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ht="15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ht="15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ht="15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ht="15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ht="15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ht="15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ht="15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ht="15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ht="15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ht="15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ht="15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ht="15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ht="15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ht="15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ht="15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ht="15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ht="15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ht="15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ht="15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ht="15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ht="15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ht="15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ht="15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ht="15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ht="15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ht="15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ht="15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ht="15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ht="15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ht="15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ht="15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ht="15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ht="15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ht="15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ht="15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ht="15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ht="15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ht="15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ht="15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ht="15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ht="15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ht="15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ht="15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ht="15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ht="15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ht="15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ht="15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ht="15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ht="15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ht="15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ht="15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ht="15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ht="15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ht="15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ht="15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ht="15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ht="15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ht="15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ht="15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ht="15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ht="15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ht="15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ht="15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ht="15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ht="15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ht="15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ht="15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ht="15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ht="15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ht="15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ht="15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ht="15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ht="15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ht="15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ht="15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ht="15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ht="15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ht="15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ht="15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ht="15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ht="15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ht="15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ht="15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ht="15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ht="15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ht="15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ht="15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ht="15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ht="15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ht="15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ht="15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ht="15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ht="15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ht="15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ht="15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ht="15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ht="15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ht="15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ht="15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ht="15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ht="15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ht="15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ht="15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ht="15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ht="15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ht="15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ht="15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ht="15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ht="15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ht="15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ht="15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ht="15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ht="15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ht="15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ht="15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ht="15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ht="15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ht="15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ht="15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ht="15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ht="15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ht="15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ht="15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ht="15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ht="15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ht="15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ht="15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ht="15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ht="15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ht="15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ht="15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ht="15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ht="15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ht="15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ht="15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ht="15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ht="15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ht="15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ht="15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ht="15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ht="15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ht="15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ht="15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ht="15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ht="15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ht="15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ht="15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ht="15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ht="15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ht="15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ht="15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ht="15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ht="15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ht="15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ht="15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ht="15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ht="15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ht="15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ht="15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ht="15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ht="15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ht="15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ht="15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ht="15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ht="15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ht="15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ht="15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ht="15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ht="15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ht="15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ht="15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ht="15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ht="15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ht="15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ht="15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ht="15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ht="15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ht="15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ht="15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ht="15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ht="15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ht="15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ht="15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ht="15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ht="15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ht="15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ht="15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ht="15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ht="15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ht="15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ht="15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ht="15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ht="15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5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ht="15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ht="15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ht="15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ht="15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ht="15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ht="15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ht="15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ht="15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ht="15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ht="15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ht="15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ht="15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ht="15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ht="15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ht="15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ht="15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ht="15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ht="15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ht="15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ht="15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ht="15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ht="15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ht="15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ht="15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ht="15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ht="15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ht="15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ht="15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ht="15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ht="15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ht="15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ht="15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ht="15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ht="15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ht="15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ht="15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ht="15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ht="15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ht="15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ht="15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ht="15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ht="15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ht="15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ht="15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ht="15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ht="15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ht="15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ht="15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ht="15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ht="15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ht="15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ht="15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ht="15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ht="15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ht="15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ht="15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ht="15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ht="15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ht="15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ht="15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ht="15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ht="15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ht="15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ht="15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ht="15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ht="15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ht="15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ht="15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ht="15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ht="15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ht="15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ht="15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ht="15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ht="15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ht="15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ht="15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ht="15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ht="15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ht="15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ht="15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ht="15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ht="15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ht="15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ht="15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ht="15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ht="15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ht="15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ht="15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ht="15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ht="15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ht="15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ht="15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ht="15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ht="15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ht="15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ht="15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ht="15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ht="15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ht="15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ht="15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ht="15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ht="15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ht="15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ht="15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ht="15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ht="15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ht="15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ht="15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ht="15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ht="15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ht="15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ht="15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ht="15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ht="15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ht="15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ht="15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ht="15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ht="15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ht="15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ht="15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ht="15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ht="15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ht="15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ht="15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ht="15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ht="15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ht="15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ht="15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ht="15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ht="15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ht="15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ht="15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ht="15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ht="15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ht="15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ht="15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ht="15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ht="15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ht="15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ht="15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ht="15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ht="15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ht="15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ht="15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ht="15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ht="15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ht="15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ht="15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ht="15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ht="15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ht="15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ht="15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ht="15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ht="15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ht="15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ht="15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ht="15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ht="15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ht="15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ht="15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ht="15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ht="15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ht="15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ht="15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ht="15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ht="15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ht="15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ht="15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ht="15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ht="15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ht="15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ht="15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ht="15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ht="15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ht="15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ht="15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ht="15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ht="15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ht="15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ht="15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ht="15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ht="15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ht="15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ht="15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ht="15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ht="15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ht="15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ht="15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ht="15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ht="15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ht="15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ht="15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ht="15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ht="15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ht="15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ht="15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ht="15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ht="15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ht="15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ht="15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ht="15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ht="15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ht="15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ht="15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ht="15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ht="15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ht="15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ht="15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ht="15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ht="15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ht="15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ht="15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ht="15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ht="15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ht="15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ht="15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ht="15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ht="15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ht="15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ht="15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ht="15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ht="15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ht="15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ht="15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ht="15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ht="15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ht="15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ht="15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ht="15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ht="15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ht="15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ht="15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ht="15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ht="15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ht="15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ht="15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ht="15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ht="15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ht="15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ht="15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ht="15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ht="15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ht="15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ht="15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ht="15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ht="15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ht="15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ht="15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ht="15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ht="15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ht="15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ht="15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ht="15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ht="15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ht="15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ht="15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ht="15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ht="15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ht="15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ht="15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ht="15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ht="15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ht="15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ht="15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ht="15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ht="15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ht="15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ht="15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ht="15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ht="15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ht="15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ht="15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ht="15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ht="15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ht="15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ht="15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ht="15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ht="15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ht="15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ht="15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ht="15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ht="15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ht="15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ht="15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ht="15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ht="15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ht="15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ht="15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ht="15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ht="15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ht="15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ht="15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ht="15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ht="15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ht="15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ht="15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ht="15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ht="15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ht="15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ht="15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ht="15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ht="15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ht="15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ht="15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ht="15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ht="15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ht="15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ht="15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ht="15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ht="15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ht="15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ht="15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ht="15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ht="15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ht="15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ht="15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ht="15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ht="15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ht="15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ht="15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ht="15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ht="15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ht="15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ht="15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ht="15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ht="15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ht="15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ht="15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ht="15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ht="15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ht="15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ht="15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ht="15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ht="15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ht="15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ht="15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ht="15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ht="15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ht="15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ht="15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ht="15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ht="15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ht="15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ht="15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ht="15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ht="15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ht="15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ht="15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ht="15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ht="15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ht="15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ht="15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ht="15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ht="15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ht="15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ht="15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ht="15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ht="15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ht="15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ht="15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ht="15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ht="15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ht="15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ht="15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ht="15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ht="15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ht="15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ht="15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ht="15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ht="15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ht="15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ht="15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ht="15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ht="15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ht="15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ht="15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ht="15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ht="15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ht="15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ht="15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ht="15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ht="15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ht="15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ht="15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ht="15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ht="15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ht="15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ht="15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ht="15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ht="15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ht="15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ht="15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ht="15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ht="15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ht="15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ht="15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ht="15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ht="15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ht="15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ht="15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ht="15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ht="15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ht="15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ht="15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ht="15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ht="15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ht="15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ht="15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ht="15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ht="15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ht="15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ht="15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ht="15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ht="15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ht="15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ht="15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ht="15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ht="15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ht="15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ht="15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ht="15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ht="15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ht="15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ht="15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ht="15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ht="15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ht="15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ht="15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ht="15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ht="15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ht="15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ht="15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ht="15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ht="15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ht="15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ht="15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ht="15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ht="15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ht="15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ht="15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ht="15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ht="15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ht="15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ht="15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ht="15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ht="15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ht="15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ht="15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ht="15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ht="15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ht="15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ht="15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ht="15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ht="15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ht="15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ht="15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ht="15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ht="15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ht="15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ht="15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ht="15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ht="15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ht="15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ht="15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ht="15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ht="15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ht="15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ht="15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ht="15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ht="15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ht="15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ht="15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ht="15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ht="15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ht="15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ht="15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ht="15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ht="15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ht="15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ht="15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ht="15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ht="15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ht="15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ht="15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ht="15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ht="15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ht="15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ht="15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ht="15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ht="15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ht="15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ht="15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ht="15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ht="15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ht="15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ht="15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ht="15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ht="15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ht="15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ht="15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ht="15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ht="15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ht="15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ht="15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ht="15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ht="15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ht="15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ht="15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ht="15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ht="15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ht="15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ht="15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ht="15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ht="15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ht="15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ht="15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ht="15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ht="15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ht="15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ht="15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ht="15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ht="15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ht="15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ht="15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ht="15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ht="15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ht="15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ht="15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ht="15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ht="15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ht="15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ht="15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ht="15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ht="15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ht="15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ht="15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ht="15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ht="15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ht="15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ht="15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ht="15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ht="15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ht="15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ht="15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ht="15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ht="15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ht="15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ht="15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ht="15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ht="15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ht="15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ht="15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ht="15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ht="15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ht="15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ht="15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ht="15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ht="15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ht="15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ht="15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ht="15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ht="15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ht="15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ht="15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ht="15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ht="15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ht="15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ht="15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ht="15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ht="15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ht="15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ht="15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ht="15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ht="15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ht="15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ht="15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ht="15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ht="15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ht="15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ht="15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ht="15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ht="15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ht="15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ht="15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ht="15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ht="15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ht="15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ht="15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ht="15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ht="15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ht="15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ht="15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ht="15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ht="15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ht="15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ht="15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ht="15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ht="15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ht="15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ht="15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ht="15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ht="15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ht="15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ht="15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ht="15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ht="15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ht="15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ht="15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ht="15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ht="15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ht="15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ht="15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ht="15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ht="15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ht="15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ht="15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ht="15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ht="15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ht="15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ht="15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ht="15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ht="15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ht="15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ht="15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ht="15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ht="15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ht="15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ht="15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ht="15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ht="15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ht="15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ht="15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ht="15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ht="15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ht="15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ht="15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ht="15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ht="15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ht="15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ht="15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ht="15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ht="15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ht="15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ht="15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ht="15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ht="15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ht="15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ht="15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ht="15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ht="15.7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ht="15.7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ht="15.7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ht="15.7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ht="15.7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ht="15.7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ht="15.7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ht="15.7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ht="15.7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ht="15.75" customHeight="1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ht="15.75" customHeight="1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ht="15.75" customHeight="1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ht="15.75" customHeight="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ht="15.75" customHeight="1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ht="15.75" customHeight="1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ht="15.75" customHeight="1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ht="15.75" customHeight="1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ht="15.75" customHeight="1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ht="15.75" customHeight="1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ht="15.75" customHeight="1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ht="15.75" customHeight="1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ht="15.75" customHeight="1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37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2:B13"/>
    <mergeCell ref="C12:D13"/>
    <mergeCell ref="C14:D14"/>
    <mergeCell ref="C15:D15"/>
    <mergeCell ref="B16:D16"/>
    <mergeCell ref="B17:D17"/>
    <mergeCell ref="B19:P19"/>
    <mergeCell ref="M22:P22"/>
    <mergeCell ref="M23:P23"/>
    <mergeCell ref="B25:P25"/>
    <mergeCell ref="C26:P26"/>
    <mergeCell ref="C27:P27"/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</mergeCells>
  <conditionalFormatting sqref="H22:K23">
    <cfRule type="containsBlanks" dxfId="0" priority="1" stopIfTrue="1">
      <formula>LEN(TRIM(H22))=0</formula>
    </cfRule>
  </conditionalFormatting>
  <conditionalFormatting sqref="H22:K23">
    <cfRule type="cellIs" dxfId="1" priority="2" operator="greaterThan">
      <formula>0.9</formula>
    </cfRule>
  </conditionalFormatting>
  <conditionalFormatting sqref="H22:K23">
    <cfRule type="cellIs" dxfId="2" priority="3" operator="between">
      <formula>0.7</formula>
      <formula>0.9</formula>
    </cfRule>
  </conditionalFormatting>
  <conditionalFormatting sqref="H22:K23">
    <cfRule type="cellIs" dxfId="3" priority="4" operator="lessThan">
      <formula>0.7</formula>
    </cfRule>
  </conditionalFormatting>
  <dataValidations>
    <dataValidation type="list" allowBlank="1" showErrorMessage="1" sqref="C7">
      <formula1>Fuente!$A$20:$A$30</formula1>
    </dataValidation>
    <dataValidation type="list" allowBlank="1" showErrorMessage="1" sqref="C8">
      <formula1>Fuente!$A$34:$A$38</formula1>
    </dataValidation>
    <dataValidation type="list" allowBlank="1" showErrorMessage="1" sqref="L22:L23">
      <formula1>Fuente!$B$34:$B$36</formula1>
    </dataValidation>
  </dataValidation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33.44"/>
    <col customWidth="1" min="3" max="3" width="89.33"/>
    <col customWidth="1" min="4" max="26" width="10.89"/>
  </cols>
  <sheetData>
    <row r="1" ht="15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ht="15.75" customHeight="1">
      <c r="A2" s="99"/>
      <c r="B2" s="121" t="s">
        <v>97</v>
      </c>
      <c r="C2" s="122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ht="15.75" customHeight="1">
      <c r="A3" s="99"/>
      <c r="B3" s="123"/>
      <c r="C3" s="123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ht="15.75" customHeight="1">
      <c r="A4" s="99"/>
      <c r="B4" s="124" t="s">
        <v>98</v>
      </c>
      <c r="C4" s="124" t="s">
        <v>99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ht="15.75" customHeight="1">
      <c r="A5" s="99"/>
      <c r="B5" s="121" t="s">
        <v>100</v>
      </c>
      <c r="C5" s="122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ht="15.75" customHeight="1">
      <c r="A6" s="99"/>
      <c r="B6" s="125" t="s">
        <v>5</v>
      </c>
      <c r="C6" s="126" t="s">
        <v>101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ht="15.75" customHeight="1">
      <c r="A7" s="99"/>
      <c r="B7" s="125" t="s">
        <v>102</v>
      </c>
      <c r="C7" s="126" t="s">
        <v>101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ht="15.75" customHeight="1">
      <c r="A8" s="99"/>
      <c r="B8" s="125" t="s">
        <v>103</v>
      </c>
      <c r="C8" s="126" t="s">
        <v>104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ht="15.75" customHeight="1">
      <c r="A9" s="99"/>
      <c r="B9" s="125" t="s">
        <v>105</v>
      </c>
      <c r="C9" s="127" t="s">
        <v>106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ht="15.75" customHeight="1">
      <c r="A10" s="99"/>
      <c r="B10" s="125" t="s">
        <v>107</v>
      </c>
      <c r="C10" s="126" t="s">
        <v>108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ht="210.75" customHeight="1">
      <c r="A11" s="99"/>
      <c r="B11" s="125" t="s">
        <v>109</v>
      </c>
      <c r="C11" s="128" t="s">
        <v>110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ht="15.75" customHeight="1">
      <c r="A12" s="99"/>
      <c r="B12" s="125" t="s">
        <v>17</v>
      </c>
      <c r="C12" s="127" t="s">
        <v>111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ht="15.75" customHeight="1">
      <c r="A13" s="99"/>
      <c r="B13" s="125" t="s">
        <v>112</v>
      </c>
      <c r="C13" s="127" t="s">
        <v>113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ht="79.5" customHeight="1">
      <c r="A14" s="99"/>
      <c r="B14" s="125" t="s">
        <v>114</v>
      </c>
      <c r="C14" s="129" t="s">
        <v>115</v>
      </c>
      <c r="D14" s="99"/>
      <c r="E14" s="99"/>
      <c r="F14" s="99"/>
      <c r="G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ht="15.75" customHeight="1">
      <c r="A15" s="99"/>
      <c r="B15" s="125" t="s">
        <v>116</v>
      </c>
      <c r="C15" s="127" t="s">
        <v>117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ht="15.75" customHeight="1">
      <c r="A16" s="99"/>
      <c r="B16" s="125" t="s">
        <v>118</v>
      </c>
      <c r="C16" s="127" t="s">
        <v>119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ht="15.75" customHeight="1">
      <c r="A17" s="99"/>
      <c r="B17" s="125" t="s">
        <v>120</v>
      </c>
      <c r="C17" s="126" t="s">
        <v>121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ht="15.75" customHeight="1">
      <c r="A18" s="99"/>
      <c r="B18" s="125" t="s">
        <v>122</v>
      </c>
      <c r="C18" s="127" t="s">
        <v>123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ht="15.75" customHeight="1">
      <c r="A19" s="99"/>
      <c r="B19" s="130" t="s">
        <v>124</v>
      </c>
      <c r="C19" s="13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ht="24.75" customHeight="1">
      <c r="A20" s="99"/>
      <c r="B20" s="125" t="s">
        <v>125</v>
      </c>
      <c r="C20" s="132" t="s">
        <v>126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ht="24.75" customHeight="1">
      <c r="A21" s="99"/>
      <c r="B21" s="133" t="s">
        <v>43</v>
      </c>
      <c r="C21" s="134" t="s">
        <v>127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ht="48.75" customHeight="1">
      <c r="A22" s="99"/>
      <c r="B22" s="133" t="s">
        <v>47</v>
      </c>
      <c r="C22" s="135" t="s">
        <v>128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ht="24.75" customHeight="1">
      <c r="A23" s="99"/>
      <c r="B23" s="133" t="s">
        <v>48</v>
      </c>
      <c r="C23" s="134" t="s">
        <v>129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ht="66.75" customHeight="1">
      <c r="A24" s="99"/>
      <c r="B24" s="133" t="s">
        <v>64</v>
      </c>
      <c r="C24" s="135" t="s">
        <v>130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ht="24.75" customHeight="1">
      <c r="A25" s="99"/>
      <c r="B25" s="125" t="s">
        <v>131</v>
      </c>
      <c r="C25" s="134" t="s">
        <v>132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ht="24.75" customHeight="1">
      <c r="A26" s="99"/>
      <c r="B26" s="133" t="s">
        <v>67</v>
      </c>
      <c r="C26" s="134" t="s">
        <v>133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ht="15.75" customHeight="1">
      <c r="A27" s="99"/>
      <c r="B27" s="121" t="s">
        <v>134</v>
      </c>
      <c r="C27" s="122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ht="48.0" customHeight="1">
      <c r="A28" s="99"/>
      <c r="B28" s="125" t="s">
        <v>135</v>
      </c>
      <c r="C28" s="127" t="s">
        <v>136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ht="15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ht="15.75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ht="15.75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ht="15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ht="15.7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ht="15.75" customHeigh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ht="15.7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ht="15.75" customHeight="1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ht="15.75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ht="15.7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ht="15.7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ht="15.7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ht="15.7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ht="15.75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ht="15.75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ht="15.7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ht="15.7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ht="15.7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ht="15.75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ht="15.75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ht="15.75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ht="15.7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ht="15.7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ht="15.7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ht="15.75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ht="15.7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ht="15.7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ht="15.7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ht="15.7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ht="15.7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ht="15.7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ht="15.7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ht="15.7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ht="15.7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ht="15.7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ht="15.7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ht="15.75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ht="15.7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ht="15.7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ht="15.7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ht="15.7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ht="15.7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ht="15.75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ht="15.7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ht="15.7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ht="15.7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ht="15.75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ht="15.7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ht="15.7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ht="15.7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ht="15.75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ht="15.7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ht="15.75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ht="15.7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ht="15.75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ht="15.7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ht="15.75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ht="15.7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ht="15.75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ht="15.7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ht="15.7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ht="15.7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ht="15.75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ht="15.75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ht="15.75" customHeigh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ht="15.75" customHeigh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ht="15.75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ht="15.75" customHeigh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ht="15.75" customHeigh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ht="15.75" customHeigh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ht="15.75" customHeigh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ht="15.75" customHeigh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ht="15.75" customHeigh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ht="15.75" customHeigh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ht="15.75" customHeigh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ht="15.7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ht="15.75" customHeigh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ht="15.75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ht="15.75" customHeigh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ht="15.75" customHeigh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ht="15.75" customHeigh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ht="15.75" customHeigh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ht="15.75" customHeigh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ht="15.75" customHeigh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ht="15.75" customHeigh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ht="15.75" customHeigh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ht="15.75" customHeigh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ht="15.75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ht="15.75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ht="15.75" customHeigh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ht="15.75" customHeigh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ht="15.75" customHeigh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ht="15.75" customHeigh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ht="15.75" customHeigh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ht="15.75" customHeigh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ht="15.75" customHeigh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ht="15.75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ht="15.75" customHeigh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ht="15.75" customHeigh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ht="15.75" customHeigh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ht="15.75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ht="15.75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ht="15.75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ht="15.75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ht="15.75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ht="15.7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ht="15.7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ht="15.7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ht="15.75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ht="15.7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ht="15.7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ht="15.75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ht="15.7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ht="15.75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ht="15.75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ht="15.75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ht="15.75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ht="15.75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ht="15.75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ht="15.75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ht="15.75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ht="15.75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ht="15.75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ht="15.75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ht="15.75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ht="15.75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ht="15.75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ht="15.7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ht="15.75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ht="15.75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ht="15.7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ht="15.75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ht="15.75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ht="15.7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ht="15.75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ht="15.75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ht="15.7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ht="15.7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ht="15.75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ht="15.75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ht="15.75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ht="15.7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ht="15.75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ht="15.75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ht="15.7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ht="15.75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ht="15.75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ht="15.7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ht="15.7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ht="15.75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ht="15.75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ht="15.7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ht="15.7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ht="15.75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ht="15.7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ht="15.75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ht="15.7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ht="15.75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ht="15.75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ht="15.7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ht="15.75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ht="15.75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ht="15.75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ht="15.75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ht="15.75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ht="15.7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ht="15.75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ht="15.75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ht="15.75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ht="15.75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ht="15.75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ht="15.75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ht="15.75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ht="15.75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ht="15.75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ht="15.75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ht="15.75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ht="15.75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ht="15.75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ht="15.75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ht="15.75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ht="15.75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ht="15.75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ht="15.75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ht="15.7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ht="15.75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ht="15.75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ht="15.75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ht="15.75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ht="15.75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ht="15.75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ht="15.75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ht="15.75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5.75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5.75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5.75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5.75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5.75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5.75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5.75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5.75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5.75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5.75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5.75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5.75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5.75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5.75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5.75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5.75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5.75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5.75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5.75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5.75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5.75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5.75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5.75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5.7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5.7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5.7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5.7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5.7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5.7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5.75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5.75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5.75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5.75" customHeight="1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5.75" customHeight="1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5.75" customHeigh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5.75" customHeight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5.75" customHeight="1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5.75" customHeigh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5.75" customHeight="1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5.75" customHeight="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5.75" customHeight="1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5.75" customHeight="1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5.75" customHeight="1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5.75" customHeight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5.75" customHeight="1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5.75" customHeight="1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5.75" customHeight="1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5.75" customHeight="1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5.75" customHeight="1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5.75" customHeight="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5.75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5.75" customHeight="1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5.75" customHeight="1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5.75" customHeight="1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5.75" customHeight="1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5.75" customHeight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5.75" customHeight="1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5.75" customHeight="1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5.75" customHeight="1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5.75" customHeight="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5.75" customHeight="1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5.75" customHeight="1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5.7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5.7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5.75" customHeight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5.75" customHeigh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5.75" customHeight="1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5.75" customHeight="1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5.75" customHeight="1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5.75" customHeight="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5.75" customHeight="1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5.75" customHeight="1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5.75" customHeight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5.75" customHeigh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5.75" customHeight="1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5.75" customHeight="1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5.75" customHeight="1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5.75" customHeight="1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5.75" customHeight="1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5.75" customHeight="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5.75" customHeigh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5.75" customHeight="1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5.75" customHeight="1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5.75" customHeight="1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5.75" customHeight="1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5.75" customHeight="1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5.75" customHeight="1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5.75" customHeight="1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5.75" customHeight="1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5.75" customHeight="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5.75" customHeight="1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5.75" customHeight="1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5.75" customHeight="1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5.75" customHeight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5.75" customHeight="1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5.75" customHeight="1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5.75" customHeight="1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5.75" customHeight="1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5.75" customHeight="1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5.75" customHeight="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5.75" customHeight="1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5.75" customHeight="1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5.75" customHeight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5.75" customHeigh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5.75" customHeight="1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5.75" customHeight="1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5.75" customHeight="1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5.75" customHeight="1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5.75" customHeight="1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5.75" customHeight="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5.75" customHeight="1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5.75" customHeight="1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5.75" customHeight="1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5.75" customHeight="1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5.75" customHeigh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5.75" customHeight="1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5.75" customHeight="1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5.75" customHeight="1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5.75" customHeight="1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5.75" customHeight="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5.75" customHeight="1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5.75" customHeight="1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5.75" customHeight="1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5.75" customHeight="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5.75" customHeight="1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5.75" customHeight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5.75" customHeight="1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5.75" customHeight="1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5.75" customHeight="1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5.75" customHeight="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5.75" customHeight="1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5.75" customHeight="1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5.75" customHeight="1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5.75" customHeight="1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5.75" customHeight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5.75" customHeight="1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5.75" customHeight="1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5.75" customHeigh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5.75" customHeight="1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5.75" customHeight="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5.75" customHeight="1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5.75" customHeight="1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5.75" customHeight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5.75" customHeight="1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5.75" customHeight="1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5.75" customHeight="1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5.75" customHeight="1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5.75" customHeigh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5.75" customHeight="1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5.75" customHeight="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5.75" customHeight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5.75" customHeight="1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5.75" customHeight="1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5.75" customHeight="1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5.75" customHeight="1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5.75" customHeight="1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5.75" customHeight="1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5.75" customHeight="1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5.75" customHeight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5.75" customHeight="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5.75" customHeight="1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5.75" customHeight="1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5.75" customHeight="1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5.75" customHeight="1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5.75" customHeight="1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5.75" customHeight="1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5.75" customHeight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5.75" customHeight="1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5.75" customHeight="1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5.75" customHeight="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5.75" customHeigh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5.75" customHeight="1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5.75" customHeight="1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5.75" customHeight="1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5.75" customHeight="1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5.75" customHeight="1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5.75" customHeight="1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5.75" customHeight="1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5.75" customHeight="1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5.75" customHeight="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5.75" customHeight="1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5.75" customHeight="1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5.75" customHeight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5.75" customHeight="1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5.75" customHeight="1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5.75" customHeight="1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5.75" customHeight="1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5.75" customHeight="1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5.75" customHeight="1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5.75" customHeight="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5.75" customHeight="1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5.75" customHeight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5.75" customHeight="1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5.75" customHeight="1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5.75" customHeight="1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5.75" customHeight="1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5.75" customHeight="1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5.75" customHeight="1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5.75" customHeight="1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5.75" customHeight="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5.75" customHeight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5.75" customHeight="1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5.75" customHeight="1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5.75" customHeight="1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5.75" customHeight="1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5.75" customHeight="1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5.75" customHeight="1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5.75" customHeight="1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5.75" customHeight="1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5.75" customHeight="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5.75" customHeight="1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5.75" customHeight="1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5.75" customHeight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5.75" customHeight="1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5.75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5.75" customHeight="1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5.75" customHeight="1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5.75" customHeight="1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5.75" customHeight="1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5.75" customHeight="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5.75" customHeight="1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5.75" customHeight="1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5.75" customHeight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5.75" customHeight="1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5.75" customHeight="1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5.75" customHeight="1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5.75" customHeight="1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5.75" customHeight="1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5.75" customHeight="1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5.75" customHeight="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5.75" customHeight="1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5.75" customHeight="1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5.75" customHeigh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5.75" customHeight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5.75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5.75" customHeight="1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5.75" customHeight="1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5.75" customHeight="1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5.75" customHeight="1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5.75" customHeight="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5.75" customHeight="1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5.75" customHeight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5.75" customHeight="1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5.75" customHeight="1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5.75" customHeight="1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5.75" customHeight="1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5.75" customHeight="1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5.75" customHeight="1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5.75" customHeight="1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5.75" customHeight="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5.75" customHeight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5.75" customHeight="1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5.75" customHeight="1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5.75" customHeight="1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5.75" customHeight="1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5.75" customHeight="1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5.75" customHeight="1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5.75" customHeight="1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5.75" customHeight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5.75" customHeight="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5.75" customHeight="1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5.75" customHeight="1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5.75" customHeight="1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5.75" customHeight="1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5.75" customHeight="1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5.75" customHeigh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5.75" customHeight="1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5.75" customHeight="1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5.75" customHeight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5.75" customHeight="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5.75" customHeight="1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5.75" customHeight="1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5.75" customHeight="1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5.75" customHeight="1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5.75" customHeight="1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5.75" customHeight="1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5.75" customHeight="1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5.75" customHeight="1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5.75" customHeight="1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5.75" customHeight="1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5.75" customHeight="1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5.75" customHeight="1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5.75" customHeight="1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5.75" customHeight="1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5.75" customHeight="1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5.75" customHeight="1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5.75" customHeight="1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5.75" customHeight="1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5.75" customHeight="1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5.75" customHeight="1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5.75" customHeight="1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5.75" customHeight="1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5.75" customHeight="1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5.75" customHeight="1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5.75" customHeight="1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5.75" customHeight="1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5.75" customHeight="1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5.75" customHeight="1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5.75" customHeight="1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5.75" customHeight="1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5.75" customHeight="1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5.75" customHeight="1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5.75" customHeight="1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5.75" customHeight="1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5.75" customHeight="1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5.75" customHeight="1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5.75" customHeight="1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5.75" customHeight="1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5.75" customHeight="1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5.75" customHeight="1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5.75" customHeight="1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5.75" customHeight="1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5.75" customHeight="1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5.75" customHeight="1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5.75" customHeight="1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5.75" customHeight="1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5.75" customHeight="1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5.75" customHeight="1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5.75" customHeight="1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5.75" customHeight="1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5.75" customHeight="1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5.75" customHeight="1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5.75" customHeight="1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5.75" customHeight="1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5.75" customHeight="1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5.75" customHeight="1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5.75" customHeight="1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5.75" customHeight="1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5.75" customHeight="1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5.75" customHeight="1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5.75" customHeight="1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5.75" customHeight="1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5.75" customHeight="1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5.75" customHeight="1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5.75" customHeight="1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5.75" customHeight="1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5.75" customHeight="1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5.75" customHeight="1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5.75" customHeight="1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5.75" customHeight="1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5.75" customHeight="1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5.75" customHeight="1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5.75" customHeight="1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5.75" customHeight="1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5.75" customHeight="1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5.75" customHeight="1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5.75" customHeight="1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5.75" customHeight="1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5.75" customHeight="1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5.75" customHeight="1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5.75" customHeight="1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5.75" customHeight="1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5.75" customHeight="1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5.75" customHeight="1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5.75" customHeight="1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5.75" customHeight="1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5.75" customHeight="1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5.75" customHeight="1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5.75" customHeight="1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5.75" customHeight="1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5.75" customHeight="1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5.75" customHeight="1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5.75" customHeight="1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5.75" customHeight="1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5.75" customHeight="1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5.75" customHeight="1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5.75" customHeight="1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5.75" customHeight="1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5.75" customHeight="1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5.75" customHeight="1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5.75" customHeight="1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5.75" customHeight="1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5.75" customHeight="1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5.75" customHeight="1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5.75" customHeight="1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5.75" customHeight="1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5.75" customHeight="1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5.75" customHeight="1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5.75" customHeight="1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5.75" customHeight="1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5.75" customHeight="1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5.75" customHeight="1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5.75" customHeight="1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5.75" customHeight="1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5.75" customHeight="1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5.75" customHeight="1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5.75" customHeight="1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5.75" customHeight="1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5.75" customHeight="1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5.75" customHeight="1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5.75" customHeight="1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5.75" customHeight="1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5.75" customHeight="1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5.75" customHeight="1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5.75" customHeight="1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5.75" customHeight="1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5.75" customHeight="1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5.75" customHeight="1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5.75" customHeight="1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5.75" customHeight="1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5.75" customHeight="1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5.75" customHeight="1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5.75" customHeight="1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5.75" customHeight="1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5.75" customHeight="1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5.75" customHeight="1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5.75" customHeight="1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5.75" customHeight="1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5.75" customHeight="1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5.75" customHeight="1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5.75" customHeight="1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5.75" customHeight="1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5.75" customHeight="1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5.75" customHeight="1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5.75" customHeight="1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5.75" customHeight="1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5.75" customHeight="1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5.75" customHeight="1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5.75" customHeight="1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5.75" customHeight="1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5.75" customHeight="1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5.75" customHeight="1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5.75" customHeight="1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5.75" customHeight="1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5.75" customHeight="1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5.75" customHeight="1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5.75" customHeight="1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5.75" customHeight="1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5.75" customHeight="1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5.75" customHeight="1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5.75" customHeight="1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5.75" customHeight="1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5.75" customHeight="1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5.75" customHeight="1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5.75" customHeight="1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5.75" customHeight="1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5.75" customHeight="1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5.75" customHeight="1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5.75" customHeight="1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5.75" customHeight="1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5.75" customHeight="1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5.75" customHeight="1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5.75" customHeight="1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5.75" customHeight="1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5.75" customHeight="1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5.75" customHeight="1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5.75" customHeight="1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5.75" customHeight="1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5.75" customHeight="1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5.75" customHeight="1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5.75" customHeight="1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5.75" customHeight="1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5.75" customHeight="1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5.75" customHeight="1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5.75" customHeight="1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5.75" customHeight="1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5.75" customHeight="1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5.75" customHeight="1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5.75" customHeight="1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5.75" customHeight="1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5.75" customHeight="1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5.75" customHeight="1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5.75" customHeight="1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5.75" customHeight="1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5.75" customHeight="1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5.75" customHeight="1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5.75" customHeight="1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5.75" customHeight="1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5.75" customHeight="1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5.75" customHeight="1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5.75" customHeight="1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5.75" customHeight="1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5.75" customHeight="1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5.75" customHeight="1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5.75" customHeight="1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5.75" customHeight="1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5.75" customHeight="1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5.75" customHeight="1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5.75" customHeight="1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5.75" customHeight="1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5.75" customHeight="1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5.75" customHeight="1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5.75" customHeight="1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5.75" customHeight="1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5.75" customHeight="1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5.75" customHeight="1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5.75" customHeight="1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5.75" customHeight="1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5.75" customHeight="1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5.75" customHeight="1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5.75" customHeight="1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5.75" customHeight="1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5.75" customHeight="1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5.75" customHeight="1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5.75" customHeight="1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5.75" customHeight="1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5.75" customHeight="1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5.75" customHeight="1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5.75" customHeight="1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5.75" customHeight="1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5.75" customHeight="1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5.75" customHeight="1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5.75" customHeight="1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5.75" customHeight="1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5.75" customHeight="1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5.75" customHeight="1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5.75" customHeight="1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5.75" customHeight="1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5.75" customHeight="1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5.75" customHeight="1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5.75" customHeight="1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5.75" customHeight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5.75" customHeight="1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5.75" customHeight="1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5.75" customHeight="1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5.75" customHeight="1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5.75" customHeight="1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5.75" customHeight="1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5.75" customHeight="1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5.75" customHeight="1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5.75" customHeight="1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5.75" customHeight="1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5.75" customHeight="1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5.75" customHeight="1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5.75" customHeight="1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5.75" customHeight="1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5.75" customHeight="1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5.75" customHeight="1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5.75" customHeight="1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5.75" customHeight="1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5.75" customHeight="1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5.75" customHeight="1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5.75" customHeight="1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5.75" customHeight="1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5.75" customHeight="1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5.75" customHeight="1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5.75" customHeight="1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5.75" customHeight="1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5.75" customHeight="1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5.75" customHeight="1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5.75" customHeight="1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5.75" customHeight="1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5.75" customHeight="1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5.75" customHeight="1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5.75" customHeight="1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5.75" customHeight="1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5.75" customHeight="1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5.75" customHeight="1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5.75" customHeight="1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5.75" customHeight="1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5.75" customHeight="1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5.75" customHeight="1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5.75" customHeight="1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5.75" customHeight="1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5.75" customHeight="1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5.75" customHeight="1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5.75" customHeight="1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5.75" customHeight="1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5.75" customHeight="1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5.75" customHeight="1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5.75" customHeight="1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5.75" customHeight="1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5.75" customHeight="1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5.75" customHeight="1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5.75" customHeight="1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5.75" customHeight="1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5.75" customHeight="1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5.75" customHeight="1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5.75" customHeight="1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5.75" customHeight="1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5.75" customHeight="1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5.75" customHeight="1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5.75" customHeight="1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5.75" customHeight="1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5.75" customHeight="1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5.75" customHeight="1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5.75" customHeight="1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5.75" customHeight="1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5.75" customHeight="1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5.75" customHeight="1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5.75" customHeight="1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5.75" customHeight="1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5.75" customHeight="1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5.75" customHeight="1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5.75" customHeight="1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5.75" customHeight="1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5.75" customHeight="1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5.75" customHeight="1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5.75" customHeight="1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5.75" customHeight="1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5.75" customHeight="1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5.75" customHeight="1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5.75" customHeight="1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5.75" customHeight="1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5.75" customHeight="1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5.75" customHeight="1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5.75" customHeight="1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5.75" customHeight="1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5.75" customHeight="1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5.75" customHeight="1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5.75" customHeight="1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5.75" customHeight="1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5.75" customHeight="1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5.75" customHeight="1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5.75" customHeight="1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5.75" customHeight="1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5.75" customHeight="1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5.75" customHeight="1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5.75" customHeight="1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5.75" customHeight="1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5.75" customHeight="1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5.75" customHeight="1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5.75" customHeight="1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5.75" customHeight="1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5.75" customHeight="1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5.75" customHeight="1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5.75" customHeight="1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5.75" customHeight="1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5.75" customHeight="1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5.75" customHeight="1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5.75" customHeight="1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5.75" customHeight="1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5.75" customHeight="1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5.75" customHeight="1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5.75" customHeight="1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5.75" customHeight="1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5.75" customHeight="1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5.75" customHeight="1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5.75" customHeight="1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5.75" customHeight="1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5.75" customHeight="1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5.75" customHeight="1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5.75" customHeight="1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5.75" customHeight="1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5.75" customHeight="1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5.75" customHeight="1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5.75" customHeight="1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5.75" customHeight="1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5.75" customHeight="1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5.75" customHeight="1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5.75" customHeight="1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5.75" customHeight="1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5.75" customHeight="1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5.75" customHeight="1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5.75" customHeight="1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5.75" customHeight="1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5.75" customHeight="1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5.75" customHeight="1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5.75" customHeight="1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5.75" customHeight="1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5.75" customHeight="1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5.75" customHeight="1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5.75" customHeight="1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5.75" customHeight="1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5.75" customHeight="1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5.75" customHeight="1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5.75" customHeight="1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5.75" customHeight="1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5.75" customHeight="1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5.75" customHeight="1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5.75" customHeight="1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5.75" customHeight="1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5.75" customHeight="1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5.75" customHeight="1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5.75" customHeight="1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5.75" customHeight="1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5.75" customHeight="1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5.75" customHeight="1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5.75" customHeight="1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5.75" customHeight="1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5.75" customHeight="1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5.75" customHeight="1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5.75" customHeight="1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5.75" customHeight="1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5.75" customHeight="1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5.75" customHeight="1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5.75" customHeight="1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5.75" customHeight="1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5.75" customHeight="1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5.75" customHeight="1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5.75" customHeight="1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5.75" customHeight="1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5.75" customHeight="1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5.75" customHeight="1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5.75" customHeight="1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5.75" customHeight="1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5.75" customHeight="1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5.75" customHeight="1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5.75" customHeight="1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5.75" customHeight="1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5.75" customHeight="1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5.75" customHeight="1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5.75" customHeight="1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5.75" customHeight="1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5.75" customHeight="1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5.75" customHeight="1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5.75" customHeight="1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5.75" customHeight="1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5.75" customHeight="1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5.75" customHeight="1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5.75" customHeight="1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5.75" customHeight="1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5.75" customHeight="1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5.75" customHeight="1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5.75" customHeight="1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5.75" customHeight="1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5.75" customHeight="1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5.75" customHeight="1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5.75" customHeight="1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5.75" customHeight="1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5.75" customHeight="1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5.75" customHeight="1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5.75" customHeight="1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5.75" customHeight="1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5.75" customHeight="1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5.75" customHeight="1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5.75" customHeight="1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5.75" customHeight="1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5.75" customHeight="1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5.75" customHeight="1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5.75" customHeight="1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5.75" customHeight="1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5.75" customHeight="1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5.75" customHeight="1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5.75" customHeight="1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5.75" customHeight="1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5.75" customHeight="1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5.75" customHeight="1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5.75" customHeight="1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5.75" customHeight="1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5.75" customHeight="1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5.75" customHeight="1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5.75" customHeight="1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5.75" customHeight="1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5.75" customHeight="1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5.75" customHeight="1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5.75" customHeight="1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5.75" customHeight="1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5.75" customHeight="1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5.75" customHeight="1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5.75" customHeight="1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5.75" customHeight="1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5.75" customHeight="1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5.75" customHeight="1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5.75" customHeight="1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5.75" customHeight="1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5.75" customHeight="1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5.75" customHeight="1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5.75" customHeight="1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5.75" customHeight="1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5.75" customHeight="1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5.75" customHeight="1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5.75" customHeight="1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5.75" customHeight="1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5.75" customHeight="1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5.75" customHeight="1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5.75" customHeight="1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5.75" customHeight="1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5.75" customHeight="1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5.75" customHeight="1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5.75" customHeight="1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5.75" customHeight="1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5.75" customHeight="1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5.75" customHeight="1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5.75" customHeight="1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5.75" customHeight="1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5.75" customHeight="1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5.75" customHeight="1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5.75" customHeight="1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5.75" customHeight="1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5.75" customHeight="1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5.75" customHeight="1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5.75" customHeight="1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5.75" customHeight="1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5.75" customHeight="1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5.75" customHeight="1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5.75" customHeight="1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5.75" customHeight="1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5.75" customHeight="1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4">
    <mergeCell ref="B2:C2"/>
    <mergeCell ref="B5:C5"/>
    <mergeCell ref="B19:C19"/>
    <mergeCell ref="B27:C2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8.11"/>
    <col customWidth="1" min="2" max="2" width="30.0"/>
    <col customWidth="1" min="3" max="26" width="10.56"/>
  </cols>
  <sheetData>
    <row r="1" ht="15.75" customHeight="1"/>
    <row r="2" ht="15.75" customHeight="1">
      <c r="A2" s="136" t="s">
        <v>102</v>
      </c>
      <c r="B2" s="136" t="s">
        <v>103</v>
      </c>
    </row>
    <row r="3" ht="15.75" customHeight="1">
      <c r="A3" s="137" t="s">
        <v>137</v>
      </c>
      <c r="B3" s="137" t="s">
        <v>137</v>
      </c>
    </row>
    <row r="4" ht="15.75" customHeight="1">
      <c r="A4" s="138" t="s">
        <v>8</v>
      </c>
      <c r="B4" s="138" t="s">
        <v>10</v>
      </c>
    </row>
    <row r="5" ht="15.75" customHeight="1">
      <c r="A5" s="138" t="s">
        <v>138</v>
      </c>
      <c r="B5" s="138" t="s">
        <v>139</v>
      </c>
    </row>
    <row r="6" ht="15.75" customHeight="1">
      <c r="A6" s="138" t="s">
        <v>140</v>
      </c>
      <c r="B6" s="138" t="s">
        <v>141</v>
      </c>
    </row>
    <row r="7" ht="15.75" customHeight="1">
      <c r="A7" s="138" t="s">
        <v>142</v>
      </c>
      <c r="B7" s="138" t="s">
        <v>143</v>
      </c>
    </row>
    <row r="8" ht="15.75" customHeight="1">
      <c r="A8" s="138" t="s">
        <v>144</v>
      </c>
      <c r="B8" s="138" t="s">
        <v>145</v>
      </c>
    </row>
    <row r="9" ht="15.75" customHeight="1">
      <c r="A9" s="138" t="s">
        <v>146</v>
      </c>
      <c r="B9" s="138" t="s">
        <v>147</v>
      </c>
    </row>
    <row r="10" ht="15.75" customHeight="1">
      <c r="A10" s="138" t="s">
        <v>148</v>
      </c>
      <c r="B10" s="138" t="s">
        <v>149</v>
      </c>
    </row>
    <row r="11" ht="15.75" customHeight="1">
      <c r="A11" s="138" t="s">
        <v>150</v>
      </c>
      <c r="B11" s="138" t="s">
        <v>151</v>
      </c>
    </row>
    <row r="12" ht="15.75" customHeight="1">
      <c r="A12" s="139" t="s">
        <v>152</v>
      </c>
      <c r="B12" s="138" t="s">
        <v>153</v>
      </c>
    </row>
    <row r="13" ht="15.75" customHeight="1">
      <c r="A13" s="139" t="s">
        <v>154</v>
      </c>
      <c r="B13" s="138" t="s">
        <v>155</v>
      </c>
    </row>
    <row r="14" ht="15.75" customHeight="1">
      <c r="A14" s="139" t="s">
        <v>156</v>
      </c>
      <c r="B14" s="138" t="s">
        <v>157</v>
      </c>
    </row>
    <row r="15" ht="15.75" customHeight="1">
      <c r="A15" s="139" t="s">
        <v>158</v>
      </c>
      <c r="B15" s="138" t="s">
        <v>159</v>
      </c>
    </row>
    <row r="16" ht="15.75" customHeight="1">
      <c r="A16" s="139" t="s">
        <v>160</v>
      </c>
      <c r="B16" s="138" t="s">
        <v>161</v>
      </c>
    </row>
    <row r="17" ht="15.75" customHeight="1">
      <c r="A17" s="139" t="s">
        <v>162</v>
      </c>
      <c r="B17" s="138" t="s">
        <v>163</v>
      </c>
    </row>
    <row r="18" ht="15.75" customHeight="1"/>
    <row r="19" ht="15.75" customHeight="1">
      <c r="A19" s="140" t="s">
        <v>122</v>
      </c>
      <c r="B19" s="140" t="s">
        <v>164</v>
      </c>
      <c r="D19" s="140" t="s">
        <v>165</v>
      </c>
      <c r="G19" s="141" t="s">
        <v>118</v>
      </c>
    </row>
    <row r="20" ht="15.75" customHeight="1">
      <c r="A20" s="137" t="s">
        <v>137</v>
      </c>
      <c r="B20" s="137" t="s">
        <v>137</v>
      </c>
      <c r="D20" s="137" t="s">
        <v>137</v>
      </c>
      <c r="G20" s="137" t="s">
        <v>137</v>
      </c>
    </row>
    <row r="21" ht="15.75" customHeight="1">
      <c r="A21" s="142" t="s">
        <v>166</v>
      </c>
      <c r="B21" s="142" t="s">
        <v>29</v>
      </c>
      <c r="D21" s="142" t="s">
        <v>16</v>
      </c>
      <c r="G21" s="142" t="s">
        <v>27</v>
      </c>
    </row>
    <row r="22" ht="15.75" customHeight="1">
      <c r="A22" s="142" t="s">
        <v>167</v>
      </c>
      <c r="B22" s="142" t="s">
        <v>168</v>
      </c>
      <c r="D22" s="142" t="s">
        <v>169</v>
      </c>
      <c r="G22" s="142" t="s">
        <v>170</v>
      </c>
    </row>
    <row r="23" ht="15.75" customHeight="1">
      <c r="A23" s="142" t="s">
        <v>171</v>
      </c>
      <c r="B23" s="142" t="s">
        <v>172</v>
      </c>
      <c r="D23" s="142" t="s">
        <v>173</v>
      </c>
    </row>
    <row r="24" ht="15.75" customHeight="1">
      <c r="A24" s="142" t="s">
        <v>174</v>
      </c>
      <c r="B24" s="142" t="s">
        <v>175</v>
      </c>
      <c r="D24" s="142" t="s">
        <v>176</v>
      </c>
    </row>
    <row r="25" ht="15.75" customHeight="1">
      <c r="A25" s="142" t="s">
        <v>31</v>
      </c>
      <c r="B25" s="142" t="s">
        <v>177</v>
      </c>
      <c r="D25" s="142" t="s">
        <v>178</v>
      </c>
    </row>
    <row r="26" ht="15.75" customHeight="1">
      <c r="A26" s="142" t="s">
        <v>179</v>
      </c>
      <c r="B26" s="142" t="s">
        <v>180</v>
      </c>
    </row>
    <row r="27" ht="15.75" customHeight="1">
      <c r="A27" s="142" t="s">
        <v>181</v>
      </c>
    </row>
    <row r="28" ht="15.75" customHeight="1">
      <c r="A28" s="142" t="s">
        <v>182</v>
      </c>
      <c r="B28" s="140" t="s">
        <v>17</v>
      </c>
      <c r="D28" s="141" t="s">
        <v>183</v>
      </c>
    </row>
    <row r="29" ht="15.75" customHeight="1">
      <c r="A29" s="142" t="s">
        <v>184</v>
      </c>
      <c r="B29" s="137" t="s">
        <v>137</v>
      </c>
      <c r="D29" s="137" t="s">
        <v>137</v>
      </c>
    </row>
    <row r="30" ht="15.75" customHeight="1">
      <c r="A30" s="142" t="s">
        <v>185</v>
      </c>
      <c r="B30" s="142" t="s">
        <v>186</v>
      </c>
      <c r="D30" s="143" t="s">
        <v>187</v>
      </c>
    </row>
    <row r="31" ht="15.75" customHeight="1">
      <c r="B31" s="142" t="s">
        <v>188</v>
      </c>
      <c r="D31" s="144" t="s">
        <v>189</v>
      </c>
    </row>
    <row r="32" ht="15.75" customHeight="1">
      <c r="B32" s="142" t="s">
        <v>90</v>
      </c>
      <c r="D32" s="144" t="s">
        <v>190</v>
      </c>
    </row>
    <row r="33" ht="15.75" customHeight="1">
      <c r="A33" s="140" t="s">
        <v>191</v>
      </c>
      <c r="B33" s="140" t="s">
        <v>192</v>
      </c>
      <c r="D33" s="145" t="s">
        <v>193</v>
      </c>
    </row>
    <row r="34" ht="15.75" customHeight="1">
      <c r="A34" s="137" t="s">
        <v>137</v>
      </c>
      <c r="B34" s="137" t="s">
        <v>137</v>
      </c>
      <c r="D34" s="144" t="s">
        <v>194</v>
      </c>
    </row>
    <row r="35" ht="15.75" customHeight="1">
      <c r="A35" s="142" t="s">
        <v>70</v>
      </c>
      <c r="B35" s="142" t="s">
        <v>195</v>
      </c>
      <c r="D35" s="144" t="s">
        <v>196</v>
      </c>
    </row>
    <row r="36" ht="15.75" customHeight="1">
      <c r="A36" s="142" t="s">
        <v>197</v>
      </c>
      <c r="B36" s="142" t="s">
        <v>198</v>
      </c>
      <c r="D36" s="144" t="s">
        <v>199</v>
      </c>
    </row>
    <row r="37" ht="15.75" customHeight="1">
      <c r="A37" s="142" t="s">
        <v>42</v>
      </c>
      <c r="D37" s="144" t="s">
        <v>200</v>
      </c>
    </row>
    <row r="38" ht="15.75" customHeight="1">
      <c r="A38" s="142" t="s">
        <v>72</v>
      </c>
      <c r="D38" s="145" t="s">
        <v>201</v>
      </c>
    </row>
    <row r="39" ht="15.75" customHeight="1">
      <c r="D39" s="144" t="s">
        <v>202</v>
      </c>
    </row>
    <row r="40" ht="15.75" customHeight="1">
      <c r="D40" s="144" t="s">
        <v>203</v>
      </c>
    </row>
    <row r="41" ht="15.75" customHeight="1">
      <c r="D41" s="145" t="s">
        <v>204</v>
      </c>
    </row>
    <row r="42" ht="15.75" customHeight="1">
      <c r="D42" s="144" t="s">
        <v>205</v>
      </c>
    </row>
    <row r="43" ht="15.75" customHeight="1">
      <c r="D43" s="144" t="s">
        <v>6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