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JUDITH\INDICADORES\DIRECCIONAMIENTO ESTRATEGICO\"/>
    </mc:Choice>
  </mc:AlternateContent>
  <xr:revisionPtr revIDLastSave="0" documentId="8_{32F875AA-3332-4DFD-90C3-28DBDA16682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7" l="1"/>
  <c r="H17" i="7"/>
  <c r="G17" i="7"/>
  <c r="F17" i="7"/>
  <c r="H22" i="7" s="1"/>
  <c r="H23" i="7" s="1"/>
  <c r="E17" i="7"/>
  <c r="J17" i="7"/>
  <c r="I22" i="7"/>
  <c r="K17" i="7"/>
  <c r="L17" i="7"/>
  <c r="M17" i="7"/>
  <c r="J22" i="7"/>
  <c r="N17" i="7"/>
  <c r="O17" i="7"/>
  <c r="P17" i="7"/>
  <c r="K22" i="7"/>
  <c r="B15" i="7"/>
  <c r="B14" i="7"/>
  <c r="C6" i="7"/>
</calcChain>
</file>

<file path=xl/sharedStrings.xml><?xml version="1.0" encoding="utf-8"?>
<sst xmlns="http://schemas.openxmlformats.org/spreadsheetml/2006/main" count="232" uniqueCount="199">
  <si>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</si>
  <si>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</si>
  <si>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</si>
  <si>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</si>
  <si>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</si>
  <si>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</si>
  <si>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</si>
  <si>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</si>
  <si>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</si>
  <si>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</si>
  <si>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</si>
  <si>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</si>
  <si>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</si>
  <si>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</si>
  <si>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</si>
  <si>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</si>
  <si>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</si>
  <si>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</si>
  <si>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</si>
  <si>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</si>
  <si>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</si>
  <si>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</si>
  <si>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</si>
  <si>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</si>
  <si>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</si>
  <si>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</si>
  <si>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</si>
  <si>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</si>
  <si>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</si>
  <si>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</si>
  <si>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</si>
  <si>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</si>
  <si>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</si>
  <si>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</si>
  <si>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</si>
  <si>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</si>
  <si>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</si>
  <si>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</si>
  <si>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</si>
  <si>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</si>
  <si>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</si>
  <si>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</si>
  <si>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</si>
  <si>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</si>
  <si>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</si>
  <si>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</si>
  <si>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</si>
  <si>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</si>
  <si>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</si>
  <si>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</si>
  <si>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</si>
  <si>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</si>
  <si>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</si>
  <si>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</si>
  <si>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</si>
  <si>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</si>
  <si>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</si>
  <si>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</si>
  <si>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</si>
  <si>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</si>
  <si>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</si>
  <si>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</si>
  <si>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</si>
  <si>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</si>
  <si>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</si>
  <si>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</si>
  <si>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</si>
  <si>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</si>
  <si>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</si>
  <si>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</si>
  <si>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</si>
  <si>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</si>
  <si>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</si>
  <si>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</si>
  <si>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</si>
  <si>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</si>
  <si>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</si>
  <si>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</si>
  <si>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</si>
  <si>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</si>
  <si>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</si>
  <si>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</si>
  <si>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</si>
  <si>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</si>
  <si>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</si>
  <si>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</si>
  <si>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</si>
  <si>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</si>
  <si>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</si>
  <si>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</si>
  <si>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</si>
  <si>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</si>
  <si>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</si>
  <si>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</si>
  <si>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</si>
  <si>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</si>
  <si>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</si>
  <si>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</si>
  <si>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</si>
  <si>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</si>
  <si>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</si>
  <si>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</si>
  <si>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</si>
  <si>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</si>
  <si>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</si>
  <si>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</si>
  <si>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</si>
  <si>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</si>
  <si>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</si>
  <si>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</si>
  <si>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</si>
  <si>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</si>
  <si>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</si>
  <si>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</si>
  <si>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</si>
  <si>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</si>
  <si>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</si>
  <si>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</si>
  <si>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</si>
  <si>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</si>
  <si>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</si>
  <si>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</si>
  <si>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</si>
  <si>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</si>
  <si>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</si>
  <si>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</si>
  <si>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</si>
  <si>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</si>
  <si>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</si>
  <si>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</si>
  <si>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</si>
  <si>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</si>
  <si>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</si>
  <si>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</si>
  <si>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</si>
  <si>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</si>
  <si>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</si>
  <si>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</si>
  <si>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</si>
  <si>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</si>
  <si>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</si>
  <si>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</si>
  <si>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</si>
  <si>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</si>
  <si>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</si>
  <si>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</si>
  <si>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</si>
  <si>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</si>
  <si>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</si>
  <si>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</si>
  <si>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</si>
  <si>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</si>
  <si>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</si>
  <si>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</si>
  <si>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</si>
  <si>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</si>
  <si>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</si>
  <si>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</si>
  <si>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</si>
  <si>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</si>
  <si>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</si>
  <si>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</si>
  <si>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</si>
  <si>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</si>
  <si>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</si>
  <si>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</si>
  <si>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</si>
  <si>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</si>
  <si>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</si>
  <si>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</si>
  <si>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</si>
  <si>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</si>
  <si>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</si>
  <si>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</si>
  <si>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</si>
  <si>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</si>
  <si>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</si>
  <si>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</si>
  <si>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</si>
  <si>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</si>
  <si>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</si>
  <si>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</si>
  <si>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</si>
  <si>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</si>
  <si>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</si>
  <si>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</si>
  <si>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</si>
  <si>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</si>
  <si>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</si>
  <si>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Medir la oportunidad en la ejecución del presupuesto de invesión, a través del seguimiento a los recursos comprometidos en el Plan Anual de Adquisiciones, con el fin de evaluar la eficiencia en su ejecución. </t>
  </si>
  <si>
    <t>Oportunidad en la ejecución presupuestal de inversión</t>
  </si>
  <si>
    <t>Presupuesto de inversión comprometido en los tiempos establecidos</t>
  </si>
  <si>
    <t>presupuesto de inversión programado</t>
  </si>
  <si>
    <t>Recursos de inversión con Certificado de Registro Presupuestal -CRP-, expedido en el mes programado en el Plan Anual de Adquisiciones</t>
  </si>
  <si>
    <t>Recursos de inversión programados por meses en el Plan Anual de Adquisiciones</t>
  </si>
  <si>
    <t>PREDIS y Plan Anual de Adquisiciones - Plan Anual de Adquisiciones</t>
  </si>
  <si>
    <t>Cuenta con un desempeño aceptable, la entidad esta cerrando  metas  del Plan de Desarrollo " Bogota mejor para todos" .  Se declara la emergencia sanitaria por el Covid 19.</t>
  </si>
  <si>
    <t>La entidad no ha logrado ejecutar lo esperado y comprometido para el segundo semestre, mostrando desempeño crítico. Se da inicio al proceso de armonización presupuestal.</t>
  </si>
  <si>
    <t>Por el proceso de armonización se cuenta con $10.471 millones vinculado a 5 proyectos de inversión, en el mes de septiembre se realiza plan de choque con el fin de lograr alcanzar una ejecución del 72%. logrando una oportunidad en la ejecución superior al promedio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</si>
</sst>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9" fontId="16" fillId="4" borderId="10" xfId="12" applyFont="1" applyFill="1" applyBorder="1" applyAlignment="1" applyProtection="1">
      <alignment horizontal="right" vertical="center" wrapText="1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164" fontId="7" fillId="0" borderId="46" xfId="1" applyNumberFormat="1" applyFont="1" applyBorder="1" applyAlignment="1" applyProtection="1">
      <alignment horizontal="center"/>
    </xf>
    <xf numFmtId="0" fontId="7" fillId="0" borderId="47" xfId="1" applyFont="1" applyBorder="1" applyAlignment="1" applyProtection="1">
      <alignment horizontal="center" wrapText="1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left" vertical="center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0" borderId="10" xfId="1" applyFont="1" applyBorder="1" applyAlignment="1" applyProtection="1">
      <alignment horizontal="left" vertical="center" wrapText="1"/>
    </xf>
    <xf numFmtId="0" fontId="6" fillId="22" borderId="10" xfId="1" applyFont="1" applyFill="1" applyBorder="1" applyAlignment="1" applyProtection="1">
      <alignment horizontal="left" vertical="center" wrapText="1"/>
      <protection locked="0"/>
    </xf>
    <xf numFmtId="0" fontId="6" fillId="22" borderId="11" xfId="1" applyFont="1" applyFill="1" applyBorder="1" applyAlignment="1" applyProtection="1">
      <alignment horizontal="left" vertical="center" wrapText="1"/>
      <protection locked="0"/>
    </xf>
    <xf numFmtId="0" fontId="6" fillId="22" borderId="12" xfId="1" applyFont="1" applyFill="1" applyBorder="1" applyAlignment="1" applyProtection="1">
      <alignment horizontal="left" vertical="center" wrapText="1"/>
      <protection locked="0"/>
    </xf>
    <xf numFmtId="0" fontId="6" fillId="22" borderId="10" xfId="1" applyFont="1" applyFill="1" applyBorder="1" applyAlignment="1" applyProtection="1">
      <alignment horizontal="center" vertical="center" wrapText="1"/>
      <protection locked="0"/>
    </xf>
    <xf numFmtId="0" fontId="6" fillId="22" borderId="11" xfId="1" applyFont="1" applyFill="1" applyBorder="1" applyAlignment="1" applyProtection="1">
      <alignment horizontal="center" vertical="center" wrapText="1"/>
      <protection locked="0"/>
    </xf>
    <xf numFmtId="0" fontId="6" fillId="22" borderId="12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8" fillId="4" borderId="10" xfId="1" applyFont="1" applyFill="1" applyBorder="1" applyAlignment="1" applyProtection="1">
      <alignment horizontal="center" vertical="center" wrapText="1"/>
    </xf>
    <xf numFmtId="0" fontId="8" fillId="4" borderId="1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right" vertical="center"/>
      <protection locked="0"/>
    </xf>
    <xf numFmtId="9" fontId="16" fillId="0" borderId="28" xfId="1" applyNumberFormat="1" applyFont="1" applyBorder="1" applyAlignment="1" applyProtection="1">
      <alignment horizontal="righ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wrapText="1"/>
      <protection locked="0"/>
    </xf>
    <xf numFmtId="0" fontId="7" fillId="0" borderId="4" xfId="1" applyFont="1" applyBorder="1" applyAlignment="1" applyProtection="1">
      <alignment horizontal="left" wrapText="1"/>
      <protection locked="0"/>
    </xf>
    <xf numFmtId="0" fontId="7" fillId="0" borderId="7" xfId="1" applyFont="1" applyBorder="1" applyAlignment="1" applyProtection="1">
      <alignment horizontal="left"/>
      <protection locked="0"/>
    </xf>
    <xf numFmtId="0" fontId="7" fillId="0" borderId="9" xfId="1" applyFont="1" applyBorder="1" applyAlignment="1" applyProtection="1">
      <alignment horizontal="left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6" fillId="11" borderId="10" xfId="1" applyFont="1" applyFill="1" applyBorder="1" applyAlignment="1" applyProtection="1">
      <alignment horizontal="center" vertical="center" wrapText="1"/>
      <protection locked="0"/>
    </xf>
    <xf numFmtId="0" fontId="6" fillId="11" borderId="11" xfId="1" applyFont="1" applyFill="1" applyBorder="1" applyAlignment="1" applyProtection="1">
      <alignment horizontal="center" vertical="center" wrapText="1"/>
      <protection locked="0"/>
    </xf>
    <xf numFmtId="0" fontId="6" fillId="11" borderId="12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29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zoomScale="69" zoomScaleNormal="69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4" customWidth="1"/>
    <col min="2" max="2" width="21.375" style="48" customWidth="1"/>
    <col min="3" max="3" width="28.375" style="34" customWidth="1"/>
    <col min="4" max="4" width="22.625" style="34" customWidth="1"/>
    <col min="5" max="5" width="29.375" style="34" customWidth="1"/>
    <col min="6" max="6" width="25.375" style="34" customWidth="1"/>
    <col min="7" max="7" width="22.375" style="34" customWidth="1"/>
    <col min="8" max="8" width="22.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04"/>
      <c r="C2" s="105" t="s">
        <v>0</v>
      </c>
      <c r="D2" s="106"/>
      <c r="E2" s="106"/>
      <c r="F2" s="106"/>
      <c r="G2" s="106"/>
      <c r="H2" s="107"/>
    </row>
    <row r="3" spans="2:8" ht="12.75" customHeight="1" x14ac:dyDescent="0.2">
      <c r="B3" s="104"/>
      <c r="C3" s="108"/>
      <c r="D3" s="109"/>
      <c r="E3" s="109"/>
      <c r="F3" s="109"/>
      <c r="G3" s="109"/>
      <c r="H3" s="110"/>
    </row>
    <row r="4" spans="2:8" ht="32.1" customHeight="1" x14ac:dyDescent="0.2">
      <c r="B4" s="104"/>
      <c r="C4" s="108"/>
      <c r="D4" s="109"/>
      <c r="E4" s="109"/>
      <c r="F4" s="109"/>
      <c r="G4" s="109"/>
      <c r="H4" s="110"/>
    </row>
    <row r="5" spans="2:8" ht="27.75" customHeight="1" x14ac:dyDescent="0.2">
      <c r="B5" s="104"/>
      <c r="C5" s="111"/>
      <c r="D5" s="112"/>
      <c r="E5" s="112"/>
      <c r="F5" s="112"/>
      <c r="G5" s="112"/>
      <c r="H5" s="113"/>
    </row>
    <row r="6" spans="2:8" x14ac:dyDescent="0.2">
      <c r="B6" s="49"/>
      <c r="C6" s="43"/>
      <c r="D6" s="43"/>
      <c r="E6" s="43"/>
      <c r="F6" s="43"/>
      <c r="G6" s="43"/>
      <c r="H6" s="44"/>
    </row>
    <row r="7" spans="2:8" ht="15.75" x14ac:dyDescent="0.2">
      <c r="B7" s="50"/>
      <c r="C7" s="57"/>
      <c r="D7" s="47" t="s">
        <v>1</v>
      </c>
      <c r="E7" s="45"/>
      <c r="F7" s="45"/>
      <c r="G7" s="45"/>
      <c r="H7" s="46"/>
    </row>
    <row r="8" spans="2:8" ht="36.6" customHeight="1" x14ac:dyDescent="0.2">
      <c r="B8" s="51" t="s">
        <v>149</v>
      </c>
      <c r="C8" s="114" t="s">
        <v>185</v>
      </c>
      <c r="D8" s="114"/>
      <c r="E8" s="114"/>
      <c r="F8" s="114"/>
      <c r="G8" s="114"/>
      <c r="H8" s="115"/>
    </row>
    <row r="9" spans="2:8" ht="83.1" customHeight="1" x14ac:dyDescent="0.2">
      <c r="B9" s="52" t="s">
        <v>2</v>
      </c>
      <c r="C9" s="35" t="s">
        <v>19</v>
      </c>
      <c r="D9" s="36" t="s">
        <v>3</v>
      </c>
      <c r="E9" s="98" t="s">
        <v>63</v>
      </c>
      <c r="F9" s="99"/>
      <c r="G9" s="99"/>
      <c r="H9" s="100"/>
    </row>
    <row r="10" spans="2:8" ht="38.1" customHeight="1" x14ac:dyDescent="0.2">
      <c r="B10" s="53" t="s">
        <v>4</v>
      </c>
      <c r="C10" s="35" t="s">
        <v>190</v>
      </c>
      <c r="D10" s="36" t="s">
        <v>5</v>
      </c>
      <c r="E10" s="98" t="s">
        <v>189</v>
      </c>
      <c r="F10" s="99"/>
      <c r="G10" s="99"/>
      <c r="H10" s="100"/>
    </row>
    <row r="11" spans="2:8" ht="15.75" x14ac:dyDescent="0.2">
      <c r="B11" s="54" t="s">
        <v>6</v>
      </c>
      <c r="C11" s="37" t="s">
        <v>151</v>
      </c>
      <c r="D11" s="38" t="s">
        <v>7</v>
      </c>
      <c r="E11" s="101"/>
      <c r="F11" s="102"/>
      <c r="G11" s="102"/>
      <c r="H11" s="103"/>
    </row>
    <row r="12" spans="2:8" ht="30.6" customHeight="1" x14ac:dyDescent="0.25">
      <c r="B12" s="121" t="s">
        <v>8</v>
      </c>
      <c r="C12" s="123">
        <v>0.96</v>
      </c>
      <c r="D12" s="125" t="s">
        <v>9</v>
      </c>
      <c r="E12" s="58" t="s">
        <v>174</v>
      </c>
      <c r="F12" s="129" t="s">
        <v>191</v>
      </c>
      <c r="G12" s="130"/>
      <c r="H12" s="127" t="s">
        <v>165</v>
      </c>
    </row>
    <row r="13" spans="2:8" ht="15.75" x14ac:dyDescent="0.25">
      <c r="B13" s="122"/>
      <c r="C13" s="124"/>
      <c r="D13" s="126"/>
      <c r="E13" s="59" t="s">
        <v>166</v>
      </c>
      <c r="F13" s="131" t="s">
        <v>192</v>
      </c>
      <c r="G13" s="132"/>
      <c r="H13" s="128"/>
    </row>
    <row r="14" spans="2:8" ht="15.75" x14ac:dyDescent="0.2">
      <c r="B14" s="55" t="s">
        <v>10</v>
      </c>
      <c r="C14" s="39">
        <v>0.96</v>
      </c>
      <c r="D14" s="55" t="s">
        <v>11</v>
      </c>
      <c r="E14" s="119" t="s">
        <v>157</v>
      </c>
      <c r="F14" s="120"/>
      <c r="G14" s="60" t="s">
        <v>12</v>
      </c>
      <c r="H14" s="61" t="s">
        <v>77</v>
      </c>
    </row>
    <row r="15" spans="2:8" ht="21" customHeight="1" x14ac:dyDescent="0.2">
      <c r="B15" s="54" t="s">
        <v>13</v>
      </c>
      <c r="C15" s="116" t="s">
        <v>38</v>
      </c>
      <c r="D15" s="117"/>
      <c r="E15" s="117"/>
      <c r="F15" s="117"/>
      <c r="G15" s="117"/>
      <c r="H15" s="118"/>
    </row>
    <row r="17" spans="2:8" ht="41.1" customHeight="1" x14ac:dyDescent="0.25">
      <c r="B17" s="56" t="s">
        <v>14</v>
      </c>
      <c r="C17" s="1"/>
      <c r="D17" s="40"/>
      <c r="E17" s="40"/>
      <c r="F17" s="40"/>
      <c r="G17" s="40"/>
      <c r="H17" s="40"/>
    </row>
    <row r="18" spans="2:8" ht="15" x14ac:dyDescent="0.25">
      <c r="B18" s="56" t="s">
        <v>15</v>
      </c>
      <c r="C18" s="2"/>
      <c r="D18" s="41"/>
      <c r="E18" s="41"/>
      <c r="F18" s="41"/>
      <c r="G18" s="41"/>
    </row>
    <row r="19" spans="2:8" ht="15" x14ac:dyDescent="0.25">
      <c r="B19" s="56" t="s">
        <v>16</v>
      </c>
      <c r="C19" s="2"/>
      <c r="D19" s="41"/>
      <c r="E19" s="41"/>
      <c r="F19" s="41"/>
      <c r="G19" s="41"/>
      <c r="H19" s="41"/>
    </row>
    <row r="20" spans="2:8" x14ac:dyDescent="0.2">
      <c r="C20" s="42"/>
      <c r="D20" s="42"/>
      <c r="E20" s="42"/>
    </row>
    <row r="28" spans="2:8" x14ac:dyDescent="0.2">
      <c r="G28" s="48"/>
    </row>
  </sheetData>
  <sheetProtection algorithmName="SHA-512" hashValue="4IqubCHzT0Sn6gIbl4SPJ3fTIKWmp+wh9DcbQAPUFrV3XdiZKqPLZQhg3926ulhx/d6+l/tuznu2CfTk+bMhdA==" saltValue="36CYP8DyTv1HFwBtn6qZXQ==" spinCount="100000" sheet="1" objects="1" scenarios="1"/>
  <mergeCells count="14">
    <mergeCell ref="C15:H15"/>
    <mergeCell ref="E14:F14"/>
    <mergeCell ref="B12:B13"/>
    <mergeCell ref="C12:C13"/>
    <mergeCell ref="D12:D13"/>
    <mergeCell ref="H12:H13"/>
    <mergeCell ref="F12:G12"/>
    <mergeCell ref="F13:G13"/>
    <mergeCell ref="E10:H10"/>
    <mergeCell ref="E11:H11"/>
    <mergeCell ref="B2:B5"/>
    <mergeCell ref="C2:H5"/>
    <mergeCell ref="C8:H8"/>
    <mergeCell ref="E9:H9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H9" zoomScale="185" zoomScaleNormal="185" workbookViewId="0">
      <selection activeCell="P15" sqref="P15"/>
    </sheetView>
  </sheetViews>
  <sheetFormatPr baseColWidth="10" defaultColWidth="14.5" defaultRowHeight="15.75" x14ac:dyDescent="0.25"/>
  <cols>
    <col min="1" max="1" width="3.375" style="17" customWidth="1"/>
    <col min="2" max="2" width="50" style="17" customWidth="1"/>
    <col min="3" max="3" width="36.125" style="17" customWidth="1"/>
    <col min="4" max="4" width="34" style="17" customWidth="1"/>
    <col min="5" max="16" width="12.875" style="17" customWidth="1"/>
    <col min="17" max="16384" width="14.5" style="17"/>
  </cols>
  <sheetData>
    <row r="1" spans="2:16" s="62" customFormat="1" ht="14.1" customHeight="1" x14ac:dyDescent="0.25"/>
    <row r="2" spans="2:16" s="62" customFormat="1" x14ac:dyDescent="0.25">
      <c r="B2" s="133"/>
      <c r="C2" s="134" t="s">
        <v>118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3" spans="2:16" s="62" customFormat="1" ht="20.25" customHeight="1" x14ac:dyDescent="0.25">
      <c r="B3" s="13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2:16" s="62" customFormat="1" ht="53.1" customHeight="1" x14ac:dyDescent="0.25">
      <c r="B4" s="13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2:16" s="62" customFormat="1" x14ac:dyDescent="0.25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2:16" x14ac:dyDescent="0.25">
      <c r="B6" s="18" t="s">
        <v>99</v>
      </c>
      <c r="C6" s="146" t="str">
        <f>IFERROR('1. Hoja de Vida'!C10,"")</f>
        <v>Oportunidad en la ejecución presupuestal de inversión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6" ht="20.100000000000001" customHeight="1" x14ac:dyDescent="0.25">
      <c r="B7" s="19" t="s">
        <v>100</v>
      </c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2:16" ht="15.95" customHeight="1" x14ac:dyDescent="0.25">
      <c r="B8" s="63" t="s">
        <v>101</v>
      </c>
      <c r="C8" s="175"/>
      <c r="D8" s="175"/>
      <c r="E8" s="175"/>
      <c r="F8" s="175"/>
      <c r="G8" s="175"/>
      <c r="H8" s="175"/>
      <c r="I8" s="175"/>
      <c r="J8" s="176"/>
      <c r="K8" s="173" t="s">
        <v>98</v>
      </c>
      <c r="L8" s="174"/>
      <c r="M8" s="149"/>
      <c r="N8" s="150"/>
      <c r="O8" s="150"/>
      <c r="P8" s="151"/>
    </row>
    <row r="9" spans="2:16" x14ac:dyDescent="0.25">
      <c r="B9" s="63" t="s">
        <v>102</v>
      </c>
      <c r="C9" s="154" t="s">
        <v>195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</row>
    <row r="10" spans="2:16" s="62" customFormat="1" ht="6.95" customHeight="1" x14ac:dyDescent="0.25"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</row>
    <row r="11" spans="2:16" s="62" customFormat="1" x14ac:dyDescent="0.25">
      <c r="B11" s="160" t="s">
        <v>126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2"/>
    </row>
    <row r="12" spans="2:16" s="62" customFormat="1" ht="15.95" customHeight="1" x14ac:dyDescent="0.25">
      <c r="B12" s="167" t="s">
        <v>162</v>
      </c>
      <c r="C12" s="166" t="s">
        <v>163</v>
      </c>
      <c r="D12" s="166"/>
      <c r="E12" s="152" t="s">
        <v>127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3"/>
    </row>
    <row r="13" spans="2:16" s="62" customFormat="1" x14ac:dyDescent="0.25">
      <c r="B13" s="168"/>
      <c r="C13" s="166"/>
      <c r="D13" s="166"/>
      <c r="E13" s="64" t="s">
        <v>88</v>
      </c>
      <c r="F13" s="65" t="s">
        <v>103</v>
      </c>
      <c r="G13" s="65" t="s">
        <v>104</v>
      </c>
      <c r="H13" s="65" t="s">
        <v>105</v>
      </c>
      <c r="I13" s="65" t="s">
        <v>106</v>
      </c>
      <c r="J13" s="65" t="s">
        <v>107</v>
      </c>
      <c r="K13" s="65" t="s">
        <v>108</v>
      </c>
      <c r="L13" s="65" t="s">
        <v>109</v>
      </c>
      <c r="M13" s="65" t="s">
        <v>110</v>
      </c>
      <c r="N13" s="65" t="s">
        <v>111</v>
      </c>
      <c r="O13" s="65" t="s">
        <v>112</v>
      </c>
      <c r="P13" s="66" t="s">
        <v>113</v>
      </c>
    </row>
    <row r="14" spans="2:16" ht="31.5" customHeight="1" x14ac:dyDescent="0.25">
      <c r="B14" s="97" t="str">
        <f>IFERROR('1. Hoja de Vida'!F12,"")</f>
        <v>Presupuesto de inversión comprometido en los tiempos establecidos</v>
      </c>
      <c r="C14" s="177" t="s">
        <v>193</v>
      </c>
      <c r="D14" s="177"/>
      <c r="E14" s="20"/>
      <c r="F14" s="20"/>
      <c r="G14" s="20"/>
      <c r="H14" s="20"/>
      <c r="I14" s="20"/>
      <c r="J14" s="20"/>
      <c r="K14" s="20">
        <v>680</v>
      </c>
      <c r="L14" s="20">
        <v>808</v>
      </c>
      <c r="M14" s="20">
        <v>4940</v>
      </c>
      <c r="N14" s="20"/>
      <c r="O14" s="20"/>
      <c r="P14" s="21"/>
    </row>
    <row r="15" spans="2:16" x14ac:dyDescent="0.25">
      <c r="B15" s="88" t="str">
        <f>IFERROR('1. Hoja de Vida'!F13,"")</f>
        <v>presupuesto de inversión programado</v>
      </c>
      <c r="C15" s="178" t="s">
        <v>194</v>
      </c>
      <c r="D15" s="178"/>
      <c r="E15" s="20"/>
      <c r="F15" s="20"/>
      <c r="G15" s="20"/>
      <c r="H15" s="20"/>
      <c r="I15" s="20"/>
      <c r="J15" s="20"/>
      <c r="K15" s="20">
        <v>1159</v>
      </c>
      <c r="L15" s="20">
        <v>562</v>
      </c>
      <c r="M15" s="20">
        <v>4837</v>
      </c>
      <c r="N15" s="20"/>
      <c r="O15" s="20"/>
      <c r="P15" s="21"/>
    </row>
    <row r="16" spans="2:16" x14ac:dyDescent="0.25">
      <c r="B16" s="169" t="s">
        <v>124</v>
      </c>
      <c r="C16" s="169"/>
      <c r="D16" s="169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69" t="s">
        <v>130</v>
      </c>
      <c r="C17" s="169"/>
      <c r="D17" s="169"/>
      <c r="E17" s="29" t="str">
        <f>IFERROR((E14/E15),"")</f>
        <v/>
      </c>
      <c r="F17" s="92" t="str">
        <f>IFERROR((F14/F15),"")</f>
        <v/>
      </c>
      <c r="G17" s="92" t="str">
        <f t="shared" ref="G17:P17" si="0">IFERROR((G14/G15),"")</f>
        <v/>
      </c>
      <c r="H17" s="92" t="str">
        <f t="shared" si="0"/>
        <v/>
      </c>
      <c r="I17" s="92" t="str">
        <f t="shared" si="0"/>
        <v/>
      </c>
      <c r="J17" s="92" t="str">
        <f t="shared" si="0"/>
        <v/>
      </c>
      <c r="K17" s="92">
        <f t="shared" si="0"/>
        <v>0.58671268334771354</v>
      </c>
      <c r="L17" s="92">
        <f t="shared" si="0"/>
        <v>1.4377224199288257</v>
      </c>
      <c r="M17" s="92">
        <f t="shared" si="0"/>
        <v>1.0212941906140169</v>
      </c>
      <c r="N17" s="92" t="str">
        <f t="shared" si="0"/>
        <v/>
      </c>
      <c r="O17" s="92" t="str">
        <f t="shared" si="0"/>
        <v/>
      </c>
      <c r="P17" s="93" t="str">
        <f t="shared" si="0"/>
        <v/>
      </c>
    </row>
    <row r="18" spans="2:16" s="62" customFormat="1" x14ac:dyDescent="0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2" customFormat="1" x14ac:dyDescent="0.25">
      <c r="B19" s="170" t="s">
        <v>89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</row>
    <row r="20" spans="2:16" x14ac:dyDescent="0.25">
      <c r="B20" s="179" t="s">
        <v>142</v>
      </c>
      <c r="C20" s="180"/>
      <c r="D20" s="180"/>
      <c r="E20" s="180"/>
      <c r="F20" s="180"/>
      <c r="G20" s="181"/>
      <c r="H20" s="185" t="s">
        <v>129</v>
      </c>
      <c r="I20" s="185"/>
      <c r="J20" s="185"/>
      <c r="K20" s="185"/>
      <c r="L20" s="186" t="s">
        <v>90</v>
      </c>
      <c r="M20" s="186"/>
      <c r="N20" s="186"/>
      <c r="O20" s="186"/>
      <c r="P20" s="186"/>
    </row>
    <row r="21" spans="2:16" ht="24" customHeight="1" x14ac:dyDescent="0.25">
      <c r="B21" s="182"/>
      <c r="C21" s="183"/>
      <c r="D21" s="183"/>
      <c r="E21" s="183"/>
      <c r="F21" s="183"/>
      <c r="G21" s="184"/>
      <c r="H21" s="89" t="s">
        <v>93</v>
      </c>
      <c r="I21" s="89" t="s">
        <v>114</v>
      </c>
      <c r="J21" s="89" t="s">
        <v>95</v>
      </c>
      <c r="K21" s="89" t="s">
        <v>96</v>
      </c>
      <c r="L21" s="90" t="s">
        <v>91</v>
      </c>
      <c r="M21" s="187" t="s">
        <v>92</v>
      </c>
      <c r="N21" s="187"/>
      <c r="O21" s="187"/>
      <c r="P21" s="187"/>
    </row>
    <row r="22" spans="2:16" ht="20.100000000000001" customHeight="1" x14ac:dyDescent="0.25">
      <c r="B22" s="196" t="s">
        <v>128</v>
      </c>
      <c r="C22" s="197"/>
      <c r="D22" s="197"/>
      <c r="E22" s="197"/>
      <c r="F22" s="197"/>
      <c r="G22" s="198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1.0152430979635187</v>
      </c>
      <c r="K22" s="27" t="str">
        <f>IFERROR(AVERAGE(N17:P17),"")</f>
        <v/>
      </c>
      <c r="L22" s="91"/>
      <c r="M22" s="188"/>
      <c r="N22" s="188"/>
      <c r="O22" s="188"/>
      <c r="P22" s="188"/>
    </row>
    <row r="23" spans="2:16" ht="20.100000000000001" customHeight="1" x14ac:dyDescent="0.25">
      <c r="B23" s="199" t="s">
        <v>125</v>
      </c>
      <c r="C23" s="200"/>
      <c r="D23" s="200"/>
      <c r="E23" s="200"/>
      <c r="F23" s="200"/>
      <c r="G23" s="201"/>
      <c r="H23" s="193">
        <f>IFERROR((AVERAGE(H22:K22)/('1. Hoja de Vida'!C14)),"")</f>
        <v>1.0575448937119987</v>
      </c>
      <c r="I23" s="194"/>
      <c r="J23" s="194"/>
      <c r="K23" s="195"/>
      <c r="L23" s="91"/>
      <c r="M23" s="188"/>
      <c r="N23" s="188"/>
      <c r="O23" s="188"/>
      <c r="P23" s="188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90" t="s">
        <v>138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2:16" x14ac:dyDescent="0.25">
      <c r="B26" s="70" t="s">
        <v>145</v>
      </c>
      <c r="C26" s="143" t="s">
        <v>196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2:16" x14ac:dyDescent="0.25">
      <c r="B27" s="71" t="s">
        <v>146</v>
      </c>
      <c r="C27" s="143" t="s">
        <v>197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</row>
    <row r="28" spans="2:16" x14ac:dyDescent="0.25">
      <c r="B28" s="72" t="s">
        <v>147</v>
      </c>
      <c r="C28" s="143" t="s">
        <v>198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</row>
    <row r="29" spans="2:16" x14ac:dyDescent="0.25">
      <c r="B29" s="73" t="s">
        <v>148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</row>
    <row r="30" spans="2:16" s="62" customFormat="1" x14ac:dyDescent="0.25"/>
    <row r="31" spans="2:16" s="62" customFormat="1" x14ac:dyDescent="0.25">
      <c r="B31" s="189" t="s">
        <v>137</v>
      </c>
      <c r="C31" s="189"/>
      <c r="D31" s="74"/>
    </row>
    <row r="32" spans="2:16" s="62" customFormat="1" ht="33.950000000000003" customHeight="1" x14ac:dyDescent="0.25">
      <c r="B32" s="75" t="s">
        <v>135</v>
      </c>
      <c r="C32" s="76" t="s">
        <v>136</v>
      </c>
      <c r="D32" s="77"/>
    </row>
    <row r="33" spans="2:4" s="62" customFormat="1" x14ac:dyDescent="0.25">
      <c r="B33" s="78" t="s">
        <v>134</v>
      </c>
      <c r="C33" s="79" t="s">
        <v>123</v>
      </c>
      <c r="D33" s="80"/>
    </row>
    <row r="34" spans="2:4" s="62" customFormat="1" ht="14.1" customHeight="1" x14ac:dyDescent="0.25">
      <c r="B34" s="81" t="s">
        <v>131</v>
      </c>
      <c r="C34" s="82" t="s">
        <v>139</v>
      </c>
      <c r="D34" s="83"/>
    </row>
    <row r="35" spans="2:4" s="62" customFormat="1" ht="18" customHeight="1" x14ac:dyDescent="0.25">
      <c r="B35" s="84" t="s">
        <v>132</v>
      </c>
      <c r="C35" s="82" t="s">
        <v>140</v>
      </c>
      <c r="D35" s="83"/>
    </row>
    <row r="36" spans="2:4" s="62" customFormat="1" ht="15.95" customHeight="1" x14ac:dyDescent="0.25">
      <c r="B36" s="85" t="s">
        <v>133</v>
      </c>
      <c r="C36" s="86" t="s">
        <v>141</v>
      </c>
      <c r="D36" s="87"/>
    </row>
    <row r="37" spans="2:4" s="62" customFormat="1" x14ac:dyDescent="0.25"/>
    <row r="38" spans="2:4" s="62" customFormat="1" x14ac:dyDescent="0.25"/>
    <row r="39" spans="2:4" s="62" customFormat="1" x14ac:dyDescent="0.25"/>
    <row r="40" spans="2:4" s="62" customFormat="1" x14ac:dyDescent="0.25"/>
    <row r="41" spans="2:4" s="62" customFormat="1" x14ac:dyDescent="0.25"/>
    <row r="42" spans="2:4" s="62" customFormat="1" x14ac:dyDescent="0.25"/>
    <row r="43" spans="2:4" s="62" customFormat="1" x14ac:dyDescent="0.25"/>
    <row r="44" spans="2:4" s="62" customFormat="1" x14ac:dyDescent="0.25"/>
    <row r="45" spans="2:4" s="62" customFormat="1" x14ac:dyDescent="0.25"/>
    <row r="46" spans="2:4" s="62" customFormat="1" x14ac:dyDescent="0.25"/>
    <row r="47" spans="2:4" s="62" customFormat="1" x14ac:dyDescent="0.25"/>
    <row r="48" spans="2:4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</sheetData>
  <sheetProtection algorithmName="SHA-512" hashValue="pankwKP2ZMSzmWFMe8pzIgUqQ4sm8hI0RrlVyKcIfYgeFSjejmxV3/LAZnecxJdmCXB5TNtcgg1lQtuIw+TY1w==" saltValue="b2JD3wLQvK4l278wcLMGnA==" spinCount="100000" sheet="1" objects="1" scenarios="1"/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topLeftCell="A22" zoomScaleNormal="165" workbookViewId="0">
      <selection activeCell="C11" sqref="C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2" t="s">
        <v>44</v>
      </c>
      <c r="C2" s="202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3" t="s">
        <v>115</v>
      </c>
      <c r="C5" s="204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5" t="s">
        <v>161</v>
      </c>
      <c r="C19" s="206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203" t="s">
        <v>143</v>
      </c>
      <c r="C27" s="204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4" t="s">
        <v>175</v>
      </c>
    </row>
    <row r="31" spans="1:7" x14ac:dyDescent="0.25">
      <c r="B31" t="s">
        <v>84</v>
      </c>
      <c r="D31" s="95" t="s">
        <v>176</v>
      </c>
    </row>
    <row r="32" spans="1:7" x14ac:dyDescent="0.25">
      <c r="B32" t="s">
        <v>123</v>
      </c>
      <c r="D32" s="95" t="s">
        <v>177</v>
      </c>
    </row>
    <row r="33" spans="1:4" x14ac:dyDescent="0.25">
      <c r="A33" s="7" t="s">
        <v>97</v>
      </c>
      <c r="B33" s="7" t="s">
        <v>121</v>
      </c>
      <c r="D33" s="96" t="s">
        <v>178</v>
      </c>
    </row>
    <row r="34" spans="1:4" x14ac:dyDescent="0.25">
      <c r="A34" s="4" t="s">
        <v>18</v>
      </c>
      <c r="B34" s="4" t="s">
        <v>18</v>
      </c>
      <c r="D34" s="95" t="s">
        <v>179</v>
      </c>
    </row>
    <row r="35" spans="1:4" x14ac:dyDescent="0.25">
      <c r="A35" t="s">
        <v>93</v>
      </c>
      <c r="B35" t="s">
        <v>122</v>
      </c>
      <c r="D35" s="95" t="s">
        <v>180</v>
      </c>
    </row>
    <row r="36" spans="1:4" x14ac:dyDescent="0.25">
      <c r="A36" t="s">
        <v>94</v>
      </c>
      <c r="B36" t="s">
        <v>120</v>
      </c>
      <c r="D36" s="95" t="s">
        <v>181</v>
      </c>
    </row>
    <row r="37" spans="1:4" x14ac:dyDescent="0.25">
      <c r="A37" t="s">
        <v>95</v>
      </c>
      <c r="D37" s="95" t="s">
        <v>182</v>
      </c>
    </row>
    <row r="38" spans="1:4" x14ac:dyDescent="0.25">
      <c r="A38" t="s">
        <v>96</v>
      </c>
      <c r="D38" s="96" t="s">
        <v>183</v>
      </c>
    </row>
    <row r="39" spans="1:4" x14ac:dyDescent="0.25">
      <c r="D39" s="95" t="s">
        <v>184</v>
      </c>
    </row>
    <row r="40" spans="1:4" x14ac:dyDescent="0.25">
      <c r="D40" s="95" t="s">
        <v>185</v>
      </c>
    </row>
    <row r="41" spans="1:4" x14ac:dyDescent="0.25">
      <c r="D41" s="96" t="s">
        <v>186</v>
      </c>
    </row>
    <row r="42" spans="1:4" x14ac:dyDescent="0.25">
      <c r="D42" s="95" t="s">
        <v>187</v>
      </c>
    </row>
    <row r="43" spans="1:4" x14ac:dyDescent="0.25">
      <c r="D43" s="95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2020-10-19T18:54:47Z</dcterms:modified>
</cp:coreProperties>
</file>