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DT\AÑO 2021\JUNIO 2021\"/>
    </mc:Choice>
  </mc:AlternateContent>
  <bookViews>
    <workbookView xWindow="0" yWindow="0" windowWidth="15345" windowHeight="4575" tabRatio="500" activeTab="1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7" l="1"/>
  <c r="G17" i="7"/>
  <c r="J17" i="7" l="1"/>
  <c r="E17" i="7"/>
  <c r="F17" i="7"/>
  <c r="H17" i="7"/>
  <c r="I17" i="7"/>
  <c r="H23" i="7"/>
  <c r="B15" i="7"/>
  <c r="B14" i="7"/>
  <c r="L17" i="7"/>
  <c r="M17" i="7"/>
  <c r="K17" i="7"/>
  <c r="N17" i="7"/>
  <c r="O17" i="7"/>
  <c r="P17" i="7"/>
  <c r="C6" i="7"/>
  <c r="I22" i="7" l="1"/>
  <c r="K22" i="7"/>
  <c r="H22" i="7"/>
  <c r="J22" i="7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<sst xmlns="http://schemas.openxmlformats.org/spreadsheetml/2006/main" count="239" uniqueCount="202">
  <si>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</si>
  <si>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</si>
  <si>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</si>
  <si>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</si>
  <si>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</si>
  <si>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</si>
  <si>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</si>
  <si>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</si>
  <si>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</si>
  <si>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</si>
  <si>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</si>
  <si>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</si>
  <si>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</si>
  <si>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</si>
  <si>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</si>
  <si>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</si>
  <si>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</si>
  <si>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</si>
  <si>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</si>
  <si>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</si>
  <si>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</si>
  <si>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</si>
  <si>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</si>
  <si>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</si>
  <si>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</si>
  <si>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</si>
  <si>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</si>
  <si>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</si>
  <si>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</si>
  <si>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</si>
  <si>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</si>
  <si>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</si>
  <si>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</si>
  <si>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</si>
  <si>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</si>
  <si>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</si>
  <si>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</si>
  <si>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</si>
  <si>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</si>
  <si>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</si>
  <si>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</si>
  <si>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</si>
  <si>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</si>
  <si>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</si>
  <si>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</si>
  <si>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</si>
  <si>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</si>
  <si>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</si>
  <si>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</si>
  <si>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</si>
  <si>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</si>
  <si>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</si>
  <si>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</si>
  <si>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</si>
  <si>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</si>
  <si>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</si>
  <si>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</si>
  <si>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</si>
  <si>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</si>
  <si>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</si>
  <si>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</si>
  <si>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</si>
  <si>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</si>
  <si>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</si>
  <si>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</si>
  <si>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</si>
  <si>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</si>
  <si>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</si>
  <si>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</si>
  <si>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</si>
  <si>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</si>
  <si>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</si>
  <si>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</si>
  <si>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</si>
  <si>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</si>
  <si>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</si>
  <si>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</si>
  <si>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</si>
  <si>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</si>
  <si>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</si>
  <si>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</si>
  <si>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</si>
  <si>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</si>
  <si>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</si>
  <si>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</si>
  <si>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</si>
  <si>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</si>
  <si>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</si>
  <si>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</si>
  <si>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</si>
  <si>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</si>
  <si>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</si>
  <si>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</si>
  <si>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</si>
  <si>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</si>
  <si>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</si>
  <si>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</si>
  <si>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</si>
  <si>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</si>
  <si>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</si>
  <si>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</si>
  <si>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</si>
  <si>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</si>
  <si>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</si>
  <si>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</si>
  <si>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</si>
  <si>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</si>
  <si>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</si>
  <si>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</si>
  <si>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</si>
  <si>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</si>
  <si>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</si>
  <si>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</si>
  <si>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</si>
  <si>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</si>
  <si>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</si>
  <si>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</si>
  <si>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</si>
  <si>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</si>
  <si>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</si>
  <si>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</si>
  <si>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</si>
  <si>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</si>
  <si>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</si>
  <si>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</si>
  <si>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</si>
  <si>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</si>
  <si>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</si>
  <si>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</si>
  <si>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</si>
  <si>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</si>
  <si>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</si>
  <si>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</si>
  <si>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</si>
  <si>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</si>
  <si>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</si>
  <si>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</si>
  <si>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</si>
  <si>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</si>
  <si>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</si>
  <si>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</si>
  <si>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</si>
  <si>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</si>
  <si>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</si>
  <si>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</si>
  <si>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</si>
  <si>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</si>
  <si>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</si>
  <si>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</si>
  <si>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</si>
  <si>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</si>
  <si>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</si>
  <si>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</si>
  <si>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</si>
  <si>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</si>
  <si>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</si>
  <si>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</si>
  <si>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</si>
  <si>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</si>
  <si>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</si>
  <si>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</si>
  <si>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</si>
  <si>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</si>
  <si>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</si>
  <si>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</si>
  <si>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</si>
  <si>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</si>
  <si>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</si>
  <si>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</si>
  <si>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</si>
  <si>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</si>
  <si>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</si>
  <si>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</si>
  <si>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</si>
  <si>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</si>
  <si>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</si>
  <si>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</si>
  <si>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</si>
  <si>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</si>
  <si>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</si>
  <si>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</si>
  <si>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</si>
  <si>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</si>
  <si>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</si>
  <si>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</si>
  <si>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</si>
  <si>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</si>
  <si>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Daniel Valencia, Asesor Observartorio de Turismo.</t>
  </si>
  <si>
    <t>Tasa de Ocupación Hotelera en Bogotá</t>
  </si>
  <si>
    <t>Medir anualmente tasa de ocupación hotelera en Bogotá. (Hoteles regirtrados en COTELCO).</t>
  </si>
  <si>
    <t>Sistema de Información Hotelera (SIH )- COTELCO</t>
  </si>
  <si>
    <t>Tasa de ocupación hotelera que se espera en Bogotá</t>
  </si>
  <si>
    <t>Tasa de ocupación hotelera en Bogotá</t>
  </si>
  <si>
    <t>Es un indicador de visitantes de la ciudad que se mide a través del número de habitaciones ocupadas frente a las disponibles en un cada mes del año.</t>
  </si>
  <si>
    <t>Es un indicador proyectado de visitantes de la ciudad que se mide a través del número de habitaciones que se espera que se ocupen frente a las disponibles en un cada mes del año.</t>
  </si>
  <si>
    <t>Trimestre I:</t>
  </si>
  <si>
    <t>Trimestre II:</t>
  </si>
  <si>
    <t>Notas</t>
  </si>
  <si>
    <t>Sebastián Carvajal y Mile Lorena Piñeros, Contratistas Observatorio de Turismo.</t>
  </si>
  <si>
    <t xml:space="preserve">En el primer trimestre de 2021, la tasa de ocupación hotelera en Bogotá fue de 22,81%, en promedio. Marzo fue el mes que presentó un mayor porcentaje, con 22,55%, seguido de febrero con el 22,27% de ocupación, por su parte de enero se obtuvo que el 20,60% de habitaciones disponibles en los hoteles de la ciudad fueron ocupados.  
En el primer trimestre de 2020, COTELCO estimó una tasa de ocupación hotelera del 56,96%, es decir que, para el mismo periodo del año 2021, esta disminuyó en 34,15 puntos porcentuales. 
</t>
  </si>
  <si>
    <t xml:space="preserve">Según cifras del Sistema de Información Hotelera de COTELCO, en abril la tasa de ocupación hotelera en Bogotá fue de 22,71%, superando 2,71 puntos porcentuales la tasa proyectada, y 19,11 puntos porcentuales respecto a la tasa de ocupación de abril de 2020. Respecto al mes de mayo en 2021, la tasa de ocupación se mantuvo sobre el 22,87%, mientras que en el mismo mes del año 2020 esta fue de 5,52%, lo que indicó un aumento de 17,35 puntos porcentuales. </t>
  </si>
  <si>
    <t>Las cifras presentadas pueden ser susceptibles de cambios para garantizar la calidad en 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</si>
</sst>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"/>
    <numFmt numFmtId="165" formatCode="[$-F800]dddd\,\ mmmm\ dd\,\ yyyy"/>
    <numFmt numFmtId="166" formatCode="0.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0" fontId="17" fillId="0" borderId="49" xfId="0" applyFont="1" applyBorder="1" applyAlignment="1">
      <alignment vertical="center"/>
    </xf>
    <xf numFmtId="0" fontId="16" fillId="0" borderId="49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wrapText="1"/>
    </xf>
    <xf numFmtId="0" fontId="7" fillId="0" borderId="8" xfId="1" applyFont="1" applyBorder="1" applyAlignment="1" applyProtection="1">
      <alignment horizontal="left" wrapText="1"/>
    </xf>
    <xf numFmtId="0" fontId="8" fillId="3" borderId="1" xfId="1" applyFont="1" applyFill="1" applyBorder="1" applyAlignment="1" applyProtection="1">
      <alignment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164" fontId="7" fillId="0" borderId="45" xfId="1" applyNumberFormat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left" vertical="center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4" borderId="12" xfId="1" applyFont="1" applyFill="1" applyBorder="1" applyAlignment="1" applyProtection="1">
      <alignment horizontal="left" vertical="center" wrapText="1"/>
      <protection locked="0"/>
    </xf>
    <xf numFmtId="9" fontId="16" fillId="4" borderId="10" xfId="12" applyFont="1" applyFill="1" applyBorder="1" applyAlignment="1" applyProtection="1">
      <alignment vertical="center" wrapText="1"/>
      <protection locked="0"/>
    </xf>
    <xf numFmtId="10" fontId="23" fillId="0" borderId="1" xfId="12" applyNumberFormat="1" applyFont="1" applyBorder="1" applyProtection="1">
      <protection locked="0"/>
    </xf>
    <xf numFmtId="10" fontId="23" fillId="0" borderId="44" xfId="12" applyNumberFormat="1" applyFont="1" applyBorder="1" applyProtection="1">
      <protection locked="0"/>
    </xf>
    <xf numFmtId="10" fontId="3" fillId="0" borderId="1" xfId="12" applyNumberFormat="1" applyFont="1" applyBorder="1" applyAlignment="1" applyProtection="1">
      <alignment horizontal="right"/>
      <protection locked="0"/>
    </xf>
    <xf numFmtId="166" fontId="9" fillId="0" borderId="0" xfId="1" applyNumberFormat="1" applyFont="1" applyProtection="1"/>
    <xf numFmtId="0" fontId="7" fillId="0" borderId="45" xfId="1" applyFont="1" applyBorder="1" applyAlignment="1" applyProtection="1">
      <alignment horizontal="center" wrapText="1"/>
    </xf>
    <xf numFmtId="10" fontId="16" fillId="0" borderId="1" xfId="0" applyNumberFormat="1" applyFont="1" applyBorder="1"/>
    <xf numFmtId="10" fontId="7" fillId="0" borderId="0" xfId="1" applyNumberFormat="1" applyFont="1" applyBorder="1" applyAlignment="1" applyProtection="1">
      <alignment vertical="center"/>
    </xf>
    <xf numFmtId="10" fontId="9" fillId="0" borderId="0" xfId="12" applyNumberFormat="1" applyFont="1" applyProtection="1"/>
    <xf numFmtId="10" fontId="7" fillId="0" borderId="0" xfId="12" applyNumberFormat="1" applyFont="1" applyBorder="1" applyAlignment="1" applyProtection="1">
      <alignment vertical="center"/>
    </xf>
    <xf numFmtId="0" fontId="7" fillId="0" borderId="5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  <protection locked="0"/>
    </xf>
    <xf numFmtId="0" fontId="9" fillId="4" borderId="12" xfId="1" applyFont="1" applyFill="1" applyBorder="1" applyAlignment="1" applyProtection="1">
      <alignment horizontal="left" vertical="center" wrapText="1"/>
      <protection locked="0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quotePrefix="1" applyNumberFormat="1" applyFont="1" applyBorder="1" applyAlignment="1" applyProtection="1">
      <alignment horizontal="right" vertical="center"/>
      <protection locked="0"/>
    </xf>
    <xf numFmtId="9" fontId="16" fillId="0" borderId="28" xfId="1" applyNumberFormat="1" applyFont="1" applyBorder="1" applyAlignment="1" applyProtection="1">
      <alignment horizontal="righ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left" vertical="center"/>
      <protection locked="0"/>
    </xf>
    <xf numFmtId="0" fontId="7" fillId="4" borderId="11" xfId="1" applyFont="1" applyFill="1" applyBorder="1" applyAlignment="1" applyProtection="1">
      <alignment horizontal="left" vertical="center"/>
      <protection locked="0"/>
    </xf>
    <xf numFmtId="0" fontId="7" fillId="4" borderId="12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wrapText="1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7" fillId="0" borderId="25" xfId="1" applyFont="1" applyBorder="1" applyAlignment="1" applyProtection="1">
      <alignment horizontal="left" vertical="top" wrapText="1"/>
      <protection locked="0"/>
    </xf>
    <xf numFmtId="0" fontId="7" fillId="0" borderId="16" xfId="1" applyFont="1" applyBorder="1" applyAlignment="1" applyProtection="1">
      <alignment horizontal="left" vertical="top"/>
      <protection locked="0"/>
    </xf>
    <xf numFmtId="0" fontId="7" fillId="0" borderId="37" xfId="1" applyFont="1" applyBorder="1" applyAlignment="1" applyProtection="1">
      <alignment horizontal="left" vertical="top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29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16" xfId="1" applyFont="1" applyBorder="1" applyAlignment="1" applyProtection="1">
      <alignment horizontal="left" wrapText="1"/>
      <protection locked="0"/>
    </xf>
    <xf numFmtId="0" fontId="7" fillId="0" borderId="37" xfId="1" applyFont="1" applyBorder="1" applyAlignment="1" applyProtection="1">
      <alignment horizontal="left" wrapText="1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left"/>
      <protection locked="0"/>
    </xf>
    <xf numFmtId="165" fontId="7" fillId="0" borderId="11" xfId="1" applyNumberFormat="1" applyFont="1" applyBorder="1" applyAlignment="1" applyProtection="1">
      <alignment horizontal="left"/>
      <protection locked="0"/>
    </xf>
    <xf numFmtId="165" fontId="7" fillId="0" borderId="12" xfId="1" applyNumberFormat="1" applyFont="1" applyBorder="1" applyAlignment="1" applyProtection="1">
      <alignment horizontal="left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7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8" fillId="14" borderId="51" xfId="1" applyFont="1" applyFill="1" applyBorder="1" applyAlignment="1" applyProtection="1">
      <alignment horizontal="center" vertical="center" wrapText="1"/>
    </xf>
    <xf numFmtId="10" fontId="7" fillId="0" borderId="1" xfId="1" applyNumberFormat="1" applyFont="1" applyBorder="1" applyAlignment="1" applyProtection="1">
      <alignment vertic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/>
    <cellStyle name="Normal 2 2" xfId="13"/>
    <cellStyle name="Normal 3" xfId="2"/>
    <cellStyle name="Porcentaje" xfId="12" builtinId="5"/>
    <cellStyle name="Porcentaje 2" xfId="3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esktop/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a/Downloads/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H28"/>
  <sheetViews>
    <sheetView showGridLines="0" zoomScale="98" zoomScaleNormal="133" zoomScalePageLayoutView="91" workbookViewId="0">
      <selection activeCell="C12" sqref="C12:C14"/>
    </sheetView>
  </sheetViews>
  <sheetFormatPr baseColWidth="10" defaultColWidth="11.5" defaultRowHeight="12.75" x14ac:dyDescent="0.2"/>
  <cols>
    <col min="1" max="1" width="2.125" style="32" customWidth="1"/>
    <col min="2" max="2" width="21.375" style="47" customWidth="1"/>
    <col min="3" max="3" width="28.375" style="32" customWidth="1"/>
    <col min="4" max="4" width="22.625" style="32" customWidth="1"/>
    <col min="5" max="5" width="13.125" style="32" customWidth="1"/>
    <col min="6" max="6" width="9.125" style="32" customWidth="1"/>
    <col min="7" max="7" width="22.375" style="32" customWidth="1"/>
    <col min="8" max="8" width="11.5" style="32" customWidth="1"/>
    <col min="9" max="9" width="40.5" style="32" customWidth="1"/>
    <col min="10" max="16384" width="11.5" style="32"/>
  </cols>
  <sheetData>
    <row r="1" spans="2:8" ht="12.95" customHeight="1" x14ac:dyDescent="0.2"/>
    <row r="2" spans="2:8" ht="12.95" customHeight="1" x14ac:dyDescent="0.2">
      <c r="B2" s="123"/>
      <c r="C2" s="124" t="s">
        <v>0</v>
      </c>
      <c r="D2" s="125"/>
      <c r="E2" s="125"/>
      <c r="F2" s="125"/>
      <c r="G2" s="125"/>
      <c r="H2" s="126"/>
    </row>
    <row r="3" spans="2:8" ht="12.75" customHeight="1" x14ac:dyDescent="0.2">
      <c r="B3" s="123"/>
      <c r="C3" s="127"/>
      <c r="D3" s="128"/>
      <c r="E3" s="128"/>
      <c r="F3" s="128"/>
      <c r="G3" s="128"/>
      <c r="H3" s="129"/>
    </row>
    <row r="4" spans="2:8" ht="32.1" customHeight="1" x14ac:dyDescent="0.2">
      <c r="B4" s="123"/>
      <c r="C4" s="127"/>
      <c r="D4" s="128"/>
      <c r="E4" s="128"/>
      <c r="F4" s="128"/>
      <c r="G4" s="128"/>
      <c r="H4" s="129"/>
    </row>
    <row r="5" spans="2:8" ht="27.75" customHeight="1" x14ac:dyDescent="0.2">
      <c r="B5" s="123"/>
      <c r="C5" s="130"/>
      <c r="D5" s="131"/>
      <c r="E5" s="131"/>
      <c r="F5" s="131"/>
      <c r="G5" s="131"/>
      <c r="H5" s="132"/>
    </row>
    <row r="6" spans="2:8" x14ac:dyDescent="0.2">
      <c r="B6" s="48"/>
      <c r="C6" s="42"/>
      <c r="D6" s="42"/>
      <c r="E6" s="42"/>
      <c r="F6" s="42"/>
      <c r="G6" s="42"/>
      <c r="H6" s="43"/>
    </row>
    <row r="7" spans="2:8" ht="15.75" x14ac:dyDescent="0.2">
      <c r="B7" s="49"/>
      <c r="C7" s="56"/>
      <c r="D7" s="46" t="s">
        <v>1</v>
      </c>
      <c r="E7" s="44"/>
      <c r="F7" s="44"/>
      <c r="G7" s="44"/>
      <c r="H7" s="45"/>
    </row>
    <row r="8" spans="2:8" ht="15.95" customHeight="1" x14ac:dyDescent="0.2">
      <c r="B8" s="50" t="s">
        <v>147</v>
      </c>
      <c r="C8" s="133" t="s">
        <v>178</v>
      </c>
      <c r="D8" s="134"/>
      <c r="E8" s="134"/>
      <c r="F8" s="134"/>
      <c r="G8" s="134"/>
      <c r="H8" s="135"/>
    </row>
    <row r="9" spans="2:8" ht="15.75" x14ac:dyDescent="0.2">
      <c r="B9" s="51" t="s">
        <v>2</v>
      </c>
      <c r="C9" s="33" t="s">
        <v>21</v>
      </c>
      <c r="D9" s="34" t="s">
        <v>3</v>
      </c>
      <c r="E9" s="120" t="s">
        <v>65</v>
      </c>
      <c r="F9" s="121"/>
      <c r="G9" s="121"/>
      <c r="H9" s="122"/>
    </row>
    <row r="10" spans="2:8" ht="24" customHeight="1" x14ac:dyDescent="0.2">
      <c r="B10" s="52" t="s">
        <v>4</v>
      </c>
      <c r="C10" s="33" t="s">
        <v>188</v>
      </c>
      <c r="D10" s="34" t="s">
        <v>5</v>
      </c>
      <c r="E10" s="120" t="s">
        <v>189</v>
      </c>
      <c r="F10" s="121"/>
      <c r="G10" s="121"/>
      <c r="H10" s="122"/>
    </row>
    <row r="11" spans="2:8" ht="15.75" x14ac:dyDescent="0.2">
      <c r="B11" s="53" t="s">
        <v>6</v>
      </c>
      <c r="C11" s="35" t="s">
        <v>149</v>
      </c>
      <c r="D11" s="36" t="s">
        <v>7</v>
      </c>
      <c r="E11" s="120" t="s">
        <v>83</v>
      </c>
      <c r="F11" s="121"/>
      <c r="G11" s="121"/>
      <c r="H11" s="122"/>
    </row>
    <row r="12" spans="2:8" ht="15" customHeight="1" x14ac:dyDescent="0.25">
      <c r="B12" s="112" t="s">
        <v>8</v>
      </c>
      <c r="C12" s="114">
        <v>0.21890000000000001</v>
      </c>
      <c r="D12" s="116" t="s">
        <v>9</v>
      </c>
      <c r="E12" s="57" t="s">
        <v>172</v>
      </c>
      <c r="F12" s="37" t="s">
        <v>192</v>
      </c>
      <c r="G12" s="59"/>
      <c r="H12" s="118" t="s">
        <v>163</v>
      </c>
    </row>
    <row r="13" spans="2:8" ht="15.75" x14ac:dyDescent="0.25">
      <c r="B13" s="113"/>
      <c r="C13" s="115"/>
      <c r="D13" s="117"/>
      <c r="E13" s="58" t="s">
        <v>164</v>
      </c>
      <c r="F13" s="38" t="s">
        <v>191</v>
      </c>
      <c r="G13" s="60"/>
      <c r="H13" s="119"/>
    </row>
    <row r="14" spans="2:8" ht="15.75" x14ac:dyDescent="0.2">
      <c r="B14" s="54" t="s">
        <v>10</v>
      </c>
      <c r="C14" s="96">
        <v>0.2177</v>
      </c>
      <c r="D14" s="54" t="s">
        <v>11</v>
      </c>
      <c r="E14" s="110" t="s">
        <v>155</v>
      </c>
      <c r="F14" s="111"/>
      <c r="G14" s="61" t="s">
        <v>12</v>
      </c>
      <c r="H14" s="95" t="s">
        <v>78</v>
      </c>
    </row>
    <row r="15" spans="2:8" ht="21" customHeight="1" x14ac:dyDescent="0.2">
      <c r="B15" s="53" t="s">
        <v>13</v>
      </c>
      <c r="C15" s="107" t="s">
        <v>40</v>
      </c>
      <c r="D15" s="108"/>
      <c r="E15" s="108"/>
      <c r="F15" s="108"/>
      <c r="G15" s="108"/>
      <c r="H15" s="109"/>
    </row>
    <row r="17" spans="2:8" ht="41.1" customHeight="1" x14ac:dyDescent="0.25">
      <c r="B17" s="55" t="s">
        <v>14</v>
      </c>
      <c r="C17" s="1" t="s">
        <v>198</v>
      </c>
      <c r="D17" s="39"/>
      <c r="E17" s="39"/>
      <c r="F17" s="39"/>
      <c r="G17" s="39"/>
      <c r="H17" s="39"/>
    </row>
    <row r="18" spans="2:8" ht="15" x14ac:dyDescent="0.25">
      <c r="B18" s="55" t="s">
        <v>15</v>
      </c>
      <c r="C18" s="2" t="s">
        <v>187</v>
      </c>
      <c r="D18" s="40"/>
      <c r="E18" s="40"/>
      <c r="F18" s="40"/>
      <c r="G18" s="40"/>
    </row>
    <row r="19" spans="2:8" ht="15" x14ac:dyDescent="0.25">
      <c r="B19" s="55" t="s">
        <v>16</v>
      </c>
      <c r="C19" s="2" t="s">
        <v>187</v>
      </c>
      <c r="D19" s="40"/>
      <c r="E19" s="40"/>
      <c r="F19" s="40"/>
      <c r="G19" s="40"/>
      <c r="H19" s="40"/>
    </row>
    <row r="20" spans="2:8" x14ac:dyDescent="0.2">
      <c r="C20" s="41"/>
      <c r="D20" s="41"/>
      <c r="E20" s="41"/>
    </row>
    <row r="28" spans="2:8" x14ac:dyDescent="0.2">
      <c r="G28" s="47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Fuente!$A$3:$A$17</xm:f>
          </x14:formula1>
          <xm:sqref>C9</xm:sqref>
        </x14:dataValidation>
        <x14:dataValidation type="list" allowBlank="1" showInputMessage="1" showErrorMessage="1">
          <x14:formula1>
            <xm:f>Fuente!$D$20:$D$25</xm:f>
          </x14:formula1>
          <xm:sqref>C11</xm:sqref>
        </x14:dataValidation>
        <x14:dataValidation type="list" allowBlank="1" showInputMessage="1" showErrorMessage="1">
          <x14:formula1>
            <xm:f>Fuente!$G$20:$G$22</xm:f>
          </x14:formula1>
          <xm:sqref>E14:F14</xm:sqref>
        </x14:dataValidation>
        <x14:dataValidation type="list" allowBlank="1" showInputMessage="1" showErrorMessage="1">
          <x14:formula1>
            <xm:f>Fuente!$B$3:$B$17</xm:f>
          </x14:formula1>
          <xm:sqref>E9:H9</xm:sqref>
        </x14:dataValidation>
        <x14:dataValidation type="list" allowBlank="1" showInputMessage="1" showErrorMessage="1">
          <x14:formula1>
            <xm:f>Fuente!$B$20:$B$26</xm:f>
          </x14:formula1>
          <xm:sqref>H14</xm:sqref>
        </x14:dataValidation>
        <x14:dataValidation type="list" allowBlank="1" showInputMessage="1" showErrorMessage="1">
          <x14:formula1>
            <xm:f>Fuente!$B$29:$B$32</xm:f>
          </x14:formula1>
          <xm:sqref>E11:H11</xm:sqref>
        </x14:dataValidation>
        <x14:dataValidation type="list" allowBlank="1" showInputMessage="1" showErrorMessage="1">
          <x14:formula1>
            <xm:f>Fuente!$A$20:$A$30</xm:f>
          </x14:formula1>
          <xm:sqref>C15:H15</xm:sqref>
        </x14:dataValidation>
        <x14:dataValidation type="list" allowBlank="1" showInputMessage="1" showErrorMessage="1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P200"/>
  <sheetViews>
    <sheetView showGridLines="0" tabSelected="1" zoomScale="70" zoomScaleNormal="70" workbookViewId="0">
      <selection activeCell="F33" sqref="F33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74"/>
      <c r="C2" s="175" t="s">
        <v>118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2:16" s="62" customFormat="1" ht="20.25" customHeight="1" x14ac:dyDescent="0.25">
      <c r="B3" s="174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</row>
    <row r="4" spans="2:16" s="62" customFormat="1" ht="53.1" customHeight="1" x14ac:dyDescent="0.25">
      <c r="B4" s="174"/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</row>
    <row r="5" spans="2:16" s="62" customFormat="1" x14ac:dyDescent="0.25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2:16" x14ac:dyDescent="0.25">
      <c r="B6" s="18" t="s">
        <v>99</v>
      </c>
      <c r="C6" s="186" t="str">
        <f>IFERROR('1. Hoja de Vida'!C10,"")</f>
        <v>Tasa de Ocupación Hotelera en Bogotá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2:16" ht="20.100000000000001" customHeight="1" x14ac:dyDescent="0.25">
      <c r="B7" s="19" t="s">
        <v>100</v>
      </c>
      <c r="C7" s="170" t="s">
        <v>40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94"/>
    </row>
    <row r="8" spans="2:16" ht="15.95" customHeight="1" x14ac:dyDescent="0.25">
      <c r="B8" s="63" t="s">
        <v>101</v>
      </c>
      <c r="C8" s="170" t="s">
        <v>94</v>
      </c>
      <c r="D8" s="171"/>
      <c r="E8" s="171"/>
      <c r="F8" s="171"/>
      <c r="G8" s="171"/>
      <c r="H8" s="171"/>
      <c r="I8" s="171"/>
      <c r="J8" s="172"/>
      <c r="K8" s="168" t="s">
        <v>98</v>
      </c>
      <c r="L8" s="169"/>
      <c r="M8" s="189">
        <v>44370</v>
      </c>
      <c r="N8" s="190"/>
      <c r="O8" s="190"/>
      <c r="P8" s="191"/>
    </row>
    <row r="9" spans="2:16" x14ac:dyDescent="0.25">
      <c r="B9" s="63" t="s">
        <v>102</v>
      </c>
      <c r="C9" s="170" t="s">
        <v>190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94"/>
    </row>
    <row r="10" spans="2:16" s="62" customFormat="1" ht="6.95" customHeight="1" x14ac:dyDescent="0.25"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</row>
    <row r="11" spans="2:16" s="62" customFormat="1" x14ac:dyDescent="0.25">
      <c r="B11" s="195" t="s">
        <v>126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7"/>
    </row>
    <row r="12" spans="2:16" s="62" customFormat="1" ht="15.95" customHeight="1" x14ac:dyDescent="0.25">
      <c r="B12" s="202" t="s">
        <v>160</v>
      </c>
      <c r="C12" s="201" t="s">
        <v>161</v>
      </c>
      <c r="D12" s="201"/>
      <c r="E12" s="192" t="s">
        <v>127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3"/>
    </row>
    <row r="13" spans="2:16" s="62" customFormat="1" x14ac:dyDescent="0.25">
      <c r="B13" s="203"/>
      <c r="C13" s="201"/>
      <c r="D13" s="201"/>
      <c r="E13" s="64" t="s">
        <v>88</v>
      </c>
      <c r="F13" s="65" t="s">
        <v>103</v>
      </c>
      <c r="G13" s="65" t="s">
        <v>104</v>
      </c>
      <c r="H13" s="210" t="s">
        <v>105</v>
      </c>
      <c r="I13" s="210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x14ac:dyDescent="0.25">
      <c r="B14" s="86" t="str">
        <f>IFERROR('1. Hoja de Vida'!F12,"")</f>
        <v>Tasa de ocupación hotelera en Bogotá</v>
      </c>
      <c r="C14" s="173" t="s">
        <v>193</v>
      </c>
      <c r="D14" s="173"/>
      <c r="E14" s="102">
        <v>0.20599999999999999</v>
      </c>
      <c r="F14" s="102">
        <v>0.22270000000000001</v>
      </c>
      <c r="G14" s="103">
        <v>0.2555</v>
      </c>
      <c r="H14" s="211">
        <v>0.2271</v>
      </c>
      <c r="I14" s="211">
        <v>0.22869999999999999</v>
      </c>
      <c r="J14" s="99"/>
      <c r="K14" s="97"/>
      <c r="L14" s="97"/>
      <c r="M14" s="97"/>
      <c r="N14" s="97"/>
      <c r="O14" s="97"/>
      <c r="P14" s="98"/>
    </row>
    <row r="15" spans="2:16" x14ac:dyDescent="0.25">
      <c r="B15" s="86" t="str">
        <f>IFERROR('1. Hoja de Vida'!F13,"")</f>
        <v>Tasa de ocupación hotelera que se espera en Bogotá</v>
      </c>
      <c r="C15" s="173" t="s">
        <v>194</v>
      </c>
      <c r="D15" s="173"/>
      <c r="E15" s="102">
        <v>0.19400000000000001</v>
      </c>
      <c r="F15" s="102">
        <v>0.36199999999999999</v>
      </c>
      <c r="G15" s="102">
        <v>0.24</v>
      </c>
      <c r="H15" s="102">
        <v>0.18</v>
      </c>
      <c r="I15" s="102">
        <v>0.20100000000000001</v>
      </c>
      <c r="J15" s="102">
        <v>0.185</v>
      </c>
      <c r="K15" s="102">
        <v>0.19500000000000001</v>
      </c>
      <c r="L15" s="102">
        <v>0.20499999999999999</v>
      </c>
      <c r="M15" s="102">
        <v>0.23300000000000001</v>
      </c>
      <c r="N15" s="102">
        <v>0.22700000000000001</v>
      </c>
      <c r="O15" s="102">
        <v>0.27300000000000002</v>
      </c>
      <c r="P15" s="102">
        <v>0.11700000000000001</v>
      </c>
    </row>
    <row r="16" spans="2:16" x14ac:dyDescent="0.25">
      <c r="B16" s="204" t="s">
        <v>124</v>
      </c>
      <c r="C16" s="204"/>
      <c r="D16" s="204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4" t="s">
        <v>130</v>
      </c>
      <c r="C17" s="204"/>
      <c r="D17" s="204"/>
      <c r="E17" s="90">
        <f t="shared" ref="E17:P17" si="0">IFERROR((E14/E15),"")</f>
        <v>1.0618556701030928</v>
      </c>
      <c r="F17" s="90">
        <f t="shared" si="0"/>
        <v>0.61519337016574593</v>
      </c>
      <c r="G17" s="90">
        <f t="shared" si="0"/>
        <v>1.0645833333333334</v>
      </c>
      <c r="H17" s="90">
        <f t="shared" si="0"/>
        <v>1.2616666666666667</v>
      </c>
      <c r="I17" s="90">
        <f t="shared" si="0"/>
        <v>1.1378109452736318</v>
      </c>
      <c r="J17" s="90">
        <f t="shared" si="0"/>
        <v>0</v>
      </c>
      <c r="K17" s="90">
        <f t="shared" si="0"/>
        <v>0</v>
      </c>
      <c r="L17" s="90">
        <f t="shared" si="0"/>
        <v>0</v>
      </c>
      <c r="M17" s="90">
        <f t="shared" si="0"/>
        <v>0</v>
      </c>
      <c r="N17" s="90">
        <f t="shared" si="0"/>
        <v>0</v>
      </c>
      <c r="O17" s="90">
        <f t="shared" si="0"/>
        <v>0</v>
      </c>
      <c r="P17" s="91">
        <f t="shared" si="0"/>
        <v>0</v>
      </c>
    </row>
    <row r="18" spans="2:16" s="62" customFormat="1" x14ac:dyDescent="0.25">
      <c r="B18" s="67"/>
      <c r="C18" s="68"/>
      <c r="D18" s="68"/>
      <c r="E18" s="105">
        <v>0.52459999999999996</v>
      </c>
      <c r="F18" s="103">
        <v>0.67779999999999996</v>
      </c>
      <c r="G18" s="104">
        <v>0.50639999999999996</v>
      </c>
      <c r="H18" s="68">
        <v>56.96</v>
      </c>
      <c r="I18" s="68">
        <v>22.81</v>
      </c>
      <c r="J18" s="68">
        <f>H18-I18</f>
        <v>34.150000000000006</v>
      </c>
      <c r="K18" s="68"/>
      <c r="L18" s="68"/>
      <c r="M18" s="68"/>
      <c r="N18" s="68"/>
      <c r="O18" s="68"/>
      <c r="P18" s="69"/>
    </row>
    <row r="19" spans="2:16" s="62" customFormat="1" x14ac:dyDescent="0.25">
      <c r="B19" s="165" t="s">
        <v>89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7"/>
    </row>
    <row r="20" spans="2:16" x14ac:dyDescent="0.25">
      <c r="B20" s="156" t="s">
        <v>142</v>
      </c>
      <c r="C20" s="157"/>
      <c r="D20" s="157"/>
      <c r="E20" s="157"/>
      <c r="F20" s="157"/>
      <c r="G20" s="158"/>
      <c r="H20" s="162" t="s">
        <v>129</v>
      </c>
      <c r="I20" s="162"/>
      <c r="J20" s="162"/>
      <c r="K20" s="162"/>
      <c r="L20" s="163" t="s">
        <v>90</v>
      </c>
      <c r="M20" s="163"/>
      <c r="N20" s="163"/>
      <c r="O20" s="163"/>
      <c r="P20" s="163"/>
    </row>
    <row r="21" spans="2:16" ht="24" customHeight="1" x14ac:dyDescent="0.25">
      <c r="B21" s="159"/>
      <c r="C21" s="160"/>
      <c r="D21" s="160"/>
      <c r="E21" s="160"/>
      <c r="F21" s="160"/>
      <c r="G21" s="161"/>
      <c r="H21" s="87" t="s">
        <v>93</v>
      </c>
      <c r="I21" s="87" t="s">
        <v>114</v>
      </c>
      <c r="J21" s="87" t="s">
        <v>95</v>
      </c>
      <c r="K21" s="87" t="s">
        <v>96</v>
      </c>
      <c r="L21" s="88" t="s">
        <v>91</v>
      </c>
      <c r="M21" s="164" t="s">
        <v>92</v>
      </c>
      <c r="N21" s="164"/>
      <c r="O21" s="164"/>
      <c r="P21" s="164"/>
    </row>
    <row r="22" spans="2:16" ht="20.100000000000001" customHeight="1" x14ac:dyDescent="0.25">
      <c r="B22" s="144" t="s">
        <v>128</v>
      </c>
      <c r="C22" s="145"/>
      <c r="D22" s="145"/>
      <c r="E22" s="145"/>
      <c r="F22" s="145"/>
      <c r="G22" s="146"/>
      <c r="H22" s="26">
        <f>IFERROR(AVERAGE(E17:G17),"")</f>
        <v>0.91387745786739083</v>
      </c>
      <c r="I22" s="26">
        <f>IFERROR(AVERAGE(H17:J17),"")</f>
        <v>0.79982587064676613</v>
      </c>
      <c r="J22" s="26">
        <f>IFERROR(AVERAGE(K17:M17),"")</f>
        <v>0</v>
      </c>
      <c r="K22" s="26">
        <f>IFERROR(AVERAGE(N17:P17),"")</f>
        <v>0</v>
      </c>
      <c r="L22" s="89"/>
      <c r="M22" s="140"/>
      <c r="N22" s="140"/>
      <c r="O22" s="140"/>
      <c r="P22" s="140"/>
    </row>
    <row r="23" spans="2:16" ht="20.100000000000001" customHeight="1" x14ac:dyDescent="0.25">
      <c r="B23" s="147" t="s">
        <v>125</v>
      </c>
      <c r="C23" s="148"/>
      <c r="D23" s="148"/>
      <c r="E23" s="148"/>
      <c r="F23" s="148"/>
      <c r="G23" s="149"/>
      <c r="H23" s="141">
        <f>IFERROR((AVERAGE(E14:P14)/AVERAGE(E15:P15)),"")</f>
        <v>1.0474732006125571</v>
      </c>
      <c r="I23" s="142"/>
      <c r="J23" s="142"/>
      <c r="K23" s="143"/>
      <c r="L23" s="89"/>
      <c r="M23" s="140"/>
      <c r="N23" s="140"/>
      <c r="O23" s="140"/>
      <c r="P23" s="140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7" t="s">
        <v>138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</row>
    <row r="26" spans="2:16" ht="53.25" customHeight="1" x14ac:dyDescent="0.25">
      <c r="B26" s="106" t="s">
        <v>195</v>
      </c>
      <c r="C26" s="153" t="s">
        <v>199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/>
    </row>
    <row r="27" spans="2:16" ht="35.25" customHeight="1" x14ac:dyDescent="0.25">
      <c r="B27" s="101" t="s">
        <v>196</v>
      </c>
      <c r="C27" s="150" t="s">
        <v>200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2"/>
    </row>
    <row r="28" spans="2:16" x14ac:dyDescent="0.25">
      <c r="B28" s="70" t="s">
        <v>145</v>
      </c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2:16" x14ac:dyDescent="0.25">
      <c r="B29" s="71" t="s">
        <v>146</v>
      </c>
      <c r="C29" s="150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5"/>
    </row>
    <row r="30" spans="2:16" x14ac:dyDescent="0.25">
      <c r="B30" s="70" t="s">
        <v>197</v>
      </c>
      <c r="C30" s="150" t="s">
        <v>201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</row>
    <row r="31" spans="2:16" s="62" customFormat="1" x14ac:dyDescent="0.25"/>
    <row r="32" spans="2:16" s="62" customFormat="1" x14ac:dyDescent="0.25">
      <c r="B32" s="136" t="s">
        <v>137</v>
      </c>
      <c r="C32" s="136"/>
      <c r="D32" s="72"/>
      <c r="F32" s="100"/>
    </row>
    <row r="33" spans="2:4" s="62" customFormat="1" ht="33.950000000000003" customHeight="1" x14ac:dyDescent="0.25">
      <c r="B33" s="73" t="s">
        <v>135</v>
      </c>
      <c r="C33" s="74" t="s">
        <v>136</v>
      </c>
      <c r="D33" s="75"/>
    </row>
    <row r="34" spans="2:4" s="62" customFormat="1" x14ac:dyDescent="0.25">
      <c r="B34" s="76" t="s">
        <v>134</v>
      </c>
      <c r="C34" s="77" t="s">
        <v>123</v>
      </c>
      <c r="D34" s="78"/>
    </row>
    <row r="35" spans="2:4" s="62" customFormat="1" ht="14.1" customHeight="1" x14ac:dyDescent="0.25">
      <c r="B35" s="79" t="s">
        <v>131</v>
      </c>
      <c r="C35" s="80" t="s">
        <v>139</v>
      </c>
      <c r="D35" s="81"/>
    </row>
    <row r="36" spans="2:4" s="62" customFormat="1" ht="18" customHeight="1" x14ac:dyDescent="0.25">
      <c r="B36" s="82" t="s">
        <v>132</v>
      </c>
      <c r="C36" s="80" t="s">
        <v>140</v>
      </c>
      <c r="D36" s="81"/>
    </row>
    <row r="37" spans="2:4" s="62" customFormat="1" ht="15.95" customHeight="1" x14ac:dyDescent="0.25">
      <c r="B37" s="83" t="s">
        <v>133</v>
      </c>
      <c r="C37" s="84" t="s">
        <v>141</v>
      </c>
      <c r="D37" s="85"/>
    </row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  <row r="200" s="62" customFormat="1" x14ac:dyDescent="0.25"/>
  </sheetData>
  <mergeCells count="35">
    <mergeCell ref="B2:B4"/>
    <mergeCell ref="C2:P4"/>
    <mergeCell ref="B5:P5"/>
    <mergeCell ref="C28:P28"/>
    <mergeCell ref="C29:P29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2:C32"/>
    <mergeCell ref="B25:P25"/>
    <mergeCell ref="M23:P23"/>
    <mergeCell ref="H23:K23"/>
    <mergeCell ref="B22:G22"/>
    <mergeCell ref="B23:G23"/>
    <mergeCell ref="C30:P30"/>
    <mergeCell ref="C26:P26"/>
    <mergeCell ref="C27:P2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K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Fuente!$A$34:$A$38</xm:f>
          </x14:formula1>
          <xm:sqref>C8:J8</xm:sqref>
        </x14:dataValidation>
        <x14:dataValidation type="list" allowBlank="1" showInputMessage="1" showErrorMessage="1">
          <x14:formula1>
            <xm:f>Fuente!$B$34:$B$36</xm:f>
          </x14:formula1>
          <xm:sqref>L22:L23</xm:sqref>
        </x14:dataValidation>
        <x14:dataValidation type="list" allowBlank="1" showInputMessage="1" showErrorMessage="1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H28"/>
  <sheetViews>
    <sheetView showGridLines="0" topLeftCell="A12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5" t="s">
        <v>44</v>
      </c>
      <c r="C2" s="205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6" t="s">
        <v>115</v>
      </c>
      <c r="C5" s="207"/>
    </row>
    <row r="6" spans="2:8" x14ac:dyDescent="0.25">
      <c r="B6" s="10" t="s">
        <v>147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158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8" t="s">
        <v>159</v>
      </c>
      <c r="C19" s="209"/>
    </row>
    <row r="20" spans="2:3" ht="24.95" customHeight="1" x14ac:dyDescent="0.25">
      <c r="B20" s="10" t="s">
        <v>162</v>
      </c>
      <c r="C20" s="30" t="s">
        <v>165</v>
      </c>
    </row>
    <row r="21" spans="2:3" ht="24.95" customHeight="1" x14ac:dyDescent="0.25">
      <c r="B21" s="28" t="s">
        <v>98</v>
      </c>
      <c r="C21" s="31" t="s">
        <v>169</v>
      </c>
    </row>
    <row r="22" spans="2:3" ht="48.95" customHeight="1" x14ac:dyDescent="0.25">
      <c r="B22" s="28" t="s">
        <v>160</v>
      </c>
      <c r="C22" s="29" t="s">
        <v>116</v>
      </c>
    </row>
    <row r="23" spans="2:3" ht="24.95" customHeight="1" x14ac:dyDescent="0.25">
      <c r="B23" s="28" t="s">
        <v>161</v>
      </c>
      <c r="C23" s="31" t="s">
        <v>166</v>
      </c>
    </row>
    <row r="24" spans="2:3" ht="66.95" customHeight="1" x14ac:dyDescent="0.25">
      <c r="B24" s="28" t="s">
        <v>124</v>
      </c>
      <c r="C24" s="29" t="s">
        <v>171</v>
      </c>
    </row>
    <row r="25" spans="2:3" ht="24.95" customHeight="1" x14ac:dyDescent="0.25">
      <c r="B25" s="10" t="s">
        <v>157</v>
      </c>
      <c r="C25" s="31" t="s">
        <v>167</v>
      </c>
    </row>
    <row r="26" spans="2:3" ht="24.95" customHeight="1" x14ac:dyDescent="0.25">
      <c r="B26" s="28" t="s">
        <v>142</v>
      </c>
      <c r="C26" s="31" t="s">
        <v>168</v>
      </c>
    </row>
    <row r="27" spans="2:3" x14ac:dyDescent="0.25">
      <c r="B27" s="206" t="s">
        <v>143</v>
      </c>
      <c r="C27" s="207"/>
    </row>
    <row r="28" spans="2:3" ht="48" customHeight="1" x14ac:dyDescent="0.25">
      <c r="B28" s="10" t="s">
        <v>117</v>
      </c>
      <c r="C28" s="12" t="s">
        <v>170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G43"/>
  <sheetViews>
    <sheetView showGridLines="0" workbookViewId="0">
      <selection activeCell="G45" sqref="G45"/>
    </sheetView>
  </sheetViews>
  <sheetFormatPr baseColWidth="10" defaultColWidth="11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148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149</v>
      </c>
      <c r="G21" t="s">
        <v>155</v>
      </c>
    </row>
    <row r="22" spans="1:7" x14ac:dyDescent="0.25">
      <c r="A22" t="s">
        <v>35</v>
      </c>
      <c r="B22" t="s">
        <v>82</v>
      </c>
      <c r="D22" t="s">
        <v>150</v>
      </c>
      <c r="G22" t="s">
        <v>156</v>
      </c>
    </row>
    <row r="23" spans="1:7" x14ac:dyDescent="0.25">
      <c r="A23" t="s">
        <v>36</v>
      </c>
      <c r="B23" t="s">
        <v>78</v>
      </c>
      <c r="D23" t="s">
        <v>151</v>
      </c>
    </row>
    <row r="24" spans="1:7" x14ac:dyDescent="0.25">
      <c r="A24" t="s">
        <v>37</v>
      </c>
      <c r="B24" t="s">
        <v>79</v>
      </c>
      <c r="D24" t="s">
        <v>152</v>
      </c>
    </row>
    <row r="25" spans="1:7" x14ac:dyDescent="0.25">
      <c r="A25" t="s">
        <v>38</v>
      </c>
      <c r="B25" t="s">
        <v>80</v>
      </c>
      <c r="D25" t="s">
        <v>153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154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2" t="s">
        <v>173</v>
      </c>
    </row>
    <row r="31" spans="1:7" x14ac:dyDescent="0.25">
      <c r="B31" t="s">
        <v>84</v>
      </c>
      <c r="D31" s="93" t="s">
        <v>174</v>
      </c>
    </row>
    <row r="32" spans="1:7" x14ac:dyDescent="0.25">
      <c r="B32" t="s">
        <v>123</v>
      </c>
      <c r="D32" s="93" t="s">
        <v>175</v>
      </c>
    </row>
    <row r="33" spans="1:4" x14ac:dyDescent="0.25">
      <c r="A33" s="7" t="s">
        <v>97</v>
      </c>
      <c r="B33" s="7" t="s">
        <v>121</v>
      </c>
      <c r="D33" s="94" t="s">
        <v>176</v>
      </c>
    </row>
    <row r="34" spans="1:4" x14ac:dyDescent="0.25">
      <c r="A34" s="4" t="s">
        <v>18</v>
      </c>
      <c r="B34" s="4" t="s">
        <v>18</v>
      </c>
      <c r="D34" s="93" t="s">
        <v>177</v>
      </c>
    </row>
    <row r="35" spans="1:4" x14ac:dyDescent="0.25">
      <c r="A35" t="s">
        <v>93</v>
      </c>
      <c r="B35" t="s">
        <v>122</v>
      </c>
      <c r="D35" s="93" t="s">
        <v>178</v>
      </c>
    </row>
    <row r="36" spans="1:4" x14ac:dyDescent="0.25">
      <c r="A36" t="s">
        <v>94</v>
      </c>
      <c r="B36" t="s">
        <v>120</v>
      </c>
      <c r="D36" s="93" t="s">
        <v>179</v>
      </c>
    </row>
    <row r="37" spans="1:4" x14ac:dyDescent="0.25">
      <c r="A37" t="s">
        <v>95</v>
      </c>
      <c r="D37" s="93" t="s">
        <v>180</v>
      </c>
    </row>
    <row r="38" spans="1:4" x14ac:dyDescent="0.25">
      <c r="A38" t="s">
        <v>96</v>
      </c>
      <c r="D38" s="94" t="s">
        <v>181</v>
      </c>
    </row>
    <row r="39" spans="1:4" x14ac:dyDescent="0.25">
      <c r="D39" s="93" t="s">
        <v>182</v>
      </c>
    </row>
    <row r="40" spans="1:4" x14ac:dyDescent="0.25">
      <c r="D40" s="93" t="s">
        <v>183</v>
      </c>
    </row>
    <row r="41" spans="1:4" x14ac:dyDescent="0.25">
      <c r="D41" s="94" t="s">
        <v>184</v>
      </c>
    </row>
    <row r="42" spans="1:4" x14ac:dyDescent="0.25">
      <c r="D42" s="93" t="s">
        <v>185</v>
      </c>
    </row>
    <row r="43" spans="1:4" x14ac:dyDescent="0.25">
      <c r="D43" s="93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MASTER</cp:lastModifiedBy>
  <dcterms:created xsi:type="dcterms:W3CDTF">2020-07-13T16:49:57Z</dcterms:created>
  <dcterms:modified xsi:type="dcterms:W3CDTF">2021-06-23T23:20:16Z</dcterms:modified>
</cp:coreProperties>
</file>