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TER\Desktop\"/>
    </mc:Choice>
  </mc:AlternateContent>
  <bookViews>
    <workbookView xWindow="0" yWindow="0" windowWidth="20490" windowHeight="765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E17" i="7"/>
  <c r="I17" i="7"/>
  <c r="H17" i="7"/>
  <c r="G17" i="7"/>
  <c r="H22" i="7" s="1"/>
  <c r="F17" i="7"/>
  <c r="J17" i="7"/>
  <c r="B15" i="7"/>
  <c r="B14" i="7"/>
  <c r="L17" i="7"/>
  <c r="M17" i="7"/>
  <c r="K17" i="7"/>
  <c r="N17" i="7"/>
  <c r="O17" i="7"/>
  <c r="P17" i="7"/>
  <c r="C6" i="7"/>
  <c r="J22" i="7" l="1"/>
  <c r="K22" i="7"/>
  <c r="I22" i="7"/>
</calcChain>
</file>

<file path=xl/sharedStrings.xml><?xml version="1.0" encoding="utf-8"?>
<sst xmlns="http://schemas.openxmlformats.org/spreadsheetml/2006/main" count="240" uniqueCount="202">
  <si>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</si>
  <si>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</si>
  <si>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</si>
  <si>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</si>
  <si>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</si>
  <si>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</si>
  <si>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</si>
  <si>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</si>
  <si>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</si>
  <si>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</si>
  <si>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</si>
  <si>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</si>
  <si>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</si>
  <si>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</si>
  <si>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</si>
  <si>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</si>
  <si>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</si>
  <si>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</si>
  <si>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</si>
  <si>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</si>
  <si>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</si>
  <si>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</si>
  <si>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</si>
  <si>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</si>
  <si>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</si>
  <si>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</si>
  <si>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</si>
  <si>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</si>
  <si>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</si>
  <si>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</si>
  <si>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</si>
  <si>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</si>
  <si>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</si>
  <si>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</si>
  <si>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</si>
  <si>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</si>
  <si>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</si>
  <si>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</si>
  <si>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</si>
  <si>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</si>
  <si>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</si>
  <si>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</si>
  <si>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</si>
  <si>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</si>
  <si>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</si>
  <si>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</si>
  <si>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</si>
  <si>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</si>
  <si>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</si>
  <si>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</si>
  <si>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</si>
  <si>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</si>
  <si>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</si>
  <si>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</si>
  <si>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</si>
  <si>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</si>
  <si>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</si>
  <si>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</si>
  <si>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</si>
  <si>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</si>
  <si>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</si>
  <si>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</si>
  <si>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</si>
  <si>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</si>
  <si>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</si>
  <si>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</si>
  <si>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</si>
  <si>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</si>
  <si>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</si>
  <si>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</si>
  <si>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</si>
  <si>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</si>
  <si>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</si>
  <si>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</si>
  <si>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</si>
  <si>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</si>
  <si>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</si>
  <si>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</si>
  <si>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</si>
  <si>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</si>
  <si>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</si>
  <si>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</si>
  <si>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</si>
  <si>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</si>
  <si>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</si>
  <si>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</si>
  <si>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</si>
  <si>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</si>
  <si>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</si>
  <si>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</si>
  <si>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</si>
  <si>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</si>
  <si>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</si>
  <si>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</si>
  <si>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</si>
  <si>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</si>
  <si>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</si>
  <si>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</si>
  <si>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</si>
  <si>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</si>
  <si>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</si>
  <si>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</si>
  <si>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</si>
  <si>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</si>
  <si>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</si>
  <si>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</si>
  <si>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</si>
  <si>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</si>
  <si>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</si>
  <si>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</si>
  <si>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</si>
  <si>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</si>
  <si>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</si>
  <si>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</si>
  <si>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</si>
  <si>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</si>
  <si>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</si>
  <si>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</si>
  <si>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</si>
  <si>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</si>
  <si>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</si>
  <si>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</si>
  <si>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</si>
  <si>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</si>
  <si>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</si>
  <si>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</si>
  <si>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</si>
  <si>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</si>
  <si>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</si>
  <si>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</si>
  <si>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</si>
  <si>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</si>
  <si>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</si>
  <si>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</si>
  <si>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</si>
  <si>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</si>
  <si>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</si>
  <si>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</si>
  <si>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</si>
  <si>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</si>
  <si>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</si>
  <si>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</si>
  <si>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</si>
  <si>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</si>
  <si>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</si>
  <si>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</si>
  <si>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</si>
  <si>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</si>
  <si>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</si>
  <si>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</si>
  <si>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</si>
  <si>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</si>
  <si>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</si>
  <si>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</si>
  <si>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</si>
  <si>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</si>
  <si>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</si>
  <si>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</si>
  <si>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</si>
  <si>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</si>
  <si>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</si>
  <si>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</si>
  <si>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</si>
  <si>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</si>
  <si>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</si>
  <si>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</si>
  <si>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</si>
  <si>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</si>
  <si>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</si>
  <si>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</si>
  <si>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</si>
  <si>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</si>
  <si>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</si>
  <si>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</si>
  <si>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</si>
  <si>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</si>
  <si>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</si>
  <si>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</si>
  <si>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</si>
  <si>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</si>
  <si>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</si>
  <si>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</si>
  <si>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</si>
  <si>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</si>
  <si>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</si>
  <si>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</si>
  <si>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</si>
  <si>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</si>
  <si>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</si>
  <si>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Número de viajeros extranjeros que visitan Bogotá</t>
  </si>
  <si>
    <t>Medir el número de viajeros extranjeros que visitan Bogotá</t>
  </si>
  <si>
    <t>Registro administrativo de Migración Colombia</t>
  </si>
  <si>
    <t>Número de viajeros extranjeros que se espera que visiten Bogotá</t>
  </si>
  <si>
    <t>Un viajero es toda persona que se desplaza entre dos lugares geográficos distintos por cualquier motivo y duración. La serie de viajeros extranjeros no incluye colombianos residentes en el exterior, que visitan Bogotá.</t>
  </si>
  <si>
    <t>Un viajero es toda persona que se desplaza entre dos lugares geográficos distintos por cualquier motivo y duración. La serie de viajeros extranjeros no incluye colombianos residentes en el exterior, que se espera que visiten Bogotá.</t>
  </si>
  <si>
    <t>Notas</t>
  </si>
  <si>
    <t>Sebastián Carvajal, Mile Lorena Piñeros y Diego Rodríguez, Contratistas Observatorio de Turismo.</t>
  </si>
  <si>
    <t xml:space="preserve">En enero de 2021, llegaron 26.394 visitantes extranjeros a Bogotá, lo que indica una disminución del 82,66% en comparación al mismo mes del año 2020, esta disminución es significativa debido a la crisis generada por la pandemia del Covid-19. En febrero 2021 llegaron 19.863 visitantes extranjeros a la ciudad, 88,15% menos que en febrero 2020, mientras que en marzo esta cifra aumentó llegando a 26.562 extranjeros en Bogotá.
Finalmente, en el primer trimestre de 2021, 72.819 visitantes extranjeros llegaron a Bogotá, ingresando por el Aeropuerto Internacional El Dorado y con la intención de hospedarse en la ciudad. El número de extranjeros en Bogotá durante este periodo de 2021 disminuyó significativamente (-82%) frente al del 2020, debido al impacto negativo de la pandemia generada por el Covid-19. 
Por otro lado, el indicador finalizó en nivel crítico, presentando un desempeño del 52%, un porcentaje inferior al 70%. 
El desempeño del indicador no depende netamente del alcance de la Gestión de Información Turística- GIT del Observatorio de Turismo, por lo que no se realiza Plan de Mejoramiento, debido a que el presente indicador depende de factores externos y parámetros que no están asociados con la GIT; el número de extranjeros que visita Bogotá está relacionado directamente con la llegada de pasajeros internacionales al Aeropuerto Internacional El Dorado, sin embargo, esta cantidad de pasajeros ha disminuido significativamente por las pronunciadas olas de contagio del virus Covid-19. 
Al inicio del 2021, según las proyecciones se esperaba que llegarán más visitantes extranjeros a la ciudad durante este año, teniendo en cuenta el avance en la aplicación de las vacunas contra el Covid-19, sin embargo, este proceso de inmunidad tomará mucho más tiempo; según la Organización Mundial De La Salud, hay distintos componentes que afectan la velocidad de la vacunación: la eficacia de las vacunas; la rapidez con que se autoricen, fabriquen y distribuyan las vacunas; el posible desarrollo de otras variantes y la manera en que se vacune a las personas.
Por último, en consecuencia, con lo anterior, durante el primer trimestre del año diferentes gobiernos volvieron a decretar algunas restricciones de movilidad y alertaron más a la población sobre el autocuidado para mitigar el contagio del virus y, esto resulta en la diminución de la cantidad de extranjeros que visitan las ciudades capitales.
</t>
  </si>
  <si>
    <t>En abril 2021, llegaron a Bogotá 22.968 extranjeros con la intención de hospedarse en la ciudad, mientras que en mayo llegaron 23.606 extranjeros y en junio 31.923, esto indica que superó en un 100% el número de llegadas de extranjeros registrada en 2020, cuando llegaron 404, 648 y 1.215 extranjeros a la ciudad de Bogotá, respectivamente. En este segundo trimestre de 2021 el total de extranjeros que visitaron Bogotá fue 78.497, cuando se esperaban 186.157 visitantes extranjeros, dejando el cumplimiento acumulado en 42%. Las expectativas de llegada de visitantes extranjeros eran más altas debido al rumbo diferente que ha tomado la pandemia, puesto que se dió inicio el proceso de vacunación para controlar el avance del virus COVID-19 a nivel mundial. Sin embargo, los viajes hacía Bogotá se han venido recuperando de forma lenta, se podría asumir que esto a causa de los picos de contagios que vivió Bogotá y el impacto del paro nacional que se presentó en ese periodo de tiempo.
El desempeño del indicador no depende netamente del alcance de la Gestión de Información Turística- GIT del Observatorio de Turismo, por lo que no se realiza Plan de Mejoramiento, debido a que el presente indicador depende de factores externos y parámetros que no están asociados con la GIT; el número de extranjeros que visita Bogotá está relacionado directamente con la llegada de pasajeros internacionales al Aeropuerto Internacional El Dorado, sin embargo, esta cantidad de pasajeros ha disminuido significativamente por las pronunciadas olas de contagio del virus Covid-19.</t>
  </si>
  <si>
    <t xml:space="preserve">Mauricio Javier Ospina, Asesor Observartorio de Turismo </t>
  </si>
  <si>
    <t xml:space="preserve">Entre enero y agosto de 2021, llegaron a Bogotá 246.211 visitantes extranjeros, quienes ingresaron por el Aeropuerto Internacional El Dorado e informaron que Bogotá sería su ciudad de hospedaje. En julio de 2021 , Bogotá recibió 43.933 visitantes extranjeros, lo que equivale a un crecimiento del 37,6% frente al mes anterior. En agosto la ciudad recibió 50.962 visitantes extranjeros, la cifra más alta de todo el año y ratifica la tendencia creciente desde abril. Para el mes de septiembre esta cantidad disminuyó en 5,1% respecto a la cantidad de extranjeros en la ciudad en agosto. En total, para el tercer trimestre de 2021, la ciudad capital recibió la visita de 143.262 extranjeros, es decir menos del 62% de la cantidad reportada en el tercer trimestre de 2019, se puede inferir que esta caída está relacionda con el dinamismo de la reactivación económica escalonada, el levantamiento de las restricciones de movilidad en cada país y la recuperación de la confianza de los viajeros, lo anterior por la coyuntura generada por la pandemia del Covid-19. 
Dicho indicador cierra el tercer trimestre con un nivel de cumplimiento crítico, infierior al 70%.
El desempeño del indicador no depende netamente del alcance de la Gestión de Información Turística- GIT del Observatorio de Turismo, por lo que no se realiza Plan de Mejoramiento, debido a que el presente indicador depende de factores externos y parámetros que no están asociados con la GIT; el número de extranjeros que visita Bogotá está relacionado directamente con la llegada de pasajeros internacionales al Aeropuerto Internacional El Dorado, sin embargo, esta cantidad de pasajeros ha disminuido significativamente por las pronunciadas olas de contagio del virus Covid-19. </t>
  </si>
  <si>
    <t>1. Las cifras proyectadas pueden ser susceptibles de cambios para garantizar la calidad en estas.
2. Las cifras tomadas de Migración Colombia pueden tener alguna modificación por reprocesos estadísticos desarrollados por la Fuente oficial.
3. Cifras tomadas de Migración Colombia y actualizadas el día 13/10/2021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</si>
</sst>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
    <numFmt numFmtId="165" formatCode="[$-F800]dddd\,\ mmmm\ dd\,\ yyyy"/>
    <numFmt numFmtId="166" formatCode="_-* #,##0_-;\-* #,##0_-;_-* &quot;-&quot;??_-;_-@_-"/>
    <numFmt numFmtId="167"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221">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49" xfId="0" applyFont="1" applyBorder="1" applyAlignment="1">
      <alignment vertical="center"/>
    </xf>
    <xf numFmtId="0" fontId="16" fillId="0" borderId="49" xfId="0" applyFont="1" applyBorder="1" applyAlignment="1">
      <alignment horizontal="left" vertical="top" wrapText="1"/>
    </xf>
    <xf numFmtId="0" fontId="16" fillId="0" borderId="15" xfId="0" applyFont="1" applyBorder="1" applyAlignment="1">
      <alignment horizontal="left" vertical="center" wrapText="1"/>
    </xf>
    <xf numFmtId="0" fontId="16" fillId="0" borderId="49"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6"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0"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45" xfId="1" applyNumberFormat="1" applyFont="1" applyBorder="1" applyAlignment="1" applyProtection="1">
      <alignment horizontal="center" vertical="center"/>
    </xf>
    <xf numFmtId="3" fontId="16" fillId="0" borderId="1" xfId="0" applyNumberFormat="1" applyFont="1" applyBorder="1" applyAlignment="1">
      <alignment horizontal="center" vertical="center"/>
    </xf>
    <xf numFmtId="0" fontId="9" fillId="0" borderId="5" xfId="1" applyFont="1" applyBorder="1" applyProtection="1"/>
    <xf numFmtId="10" fontId="9" fillId="0" borderId="5" xfId="12" applyNumberFormat="1" applyFont="1" applyBorder="1" applyProtection="1">
      <protection locked="0"/>
    </xf>
    <xf numFmtId="0" fontId="9" fillId="0" borderId="5" xfId="1" applyFont="1" applyBorder="1" applyProtection="1">
      <protection locked="0"/>
    </xf>
    <xf numFmtId="0" fontId="8" fillId="14" borderId="50" xfId="1" applyFont="1" applyFill="1" applyBorder="1" applyAlignment="1" applyProtection="1">
      <alignment horizontal="center" vertical="center" wrapText="1"/>
    </xf>
    <xf numFmtId="3" fontId="23" fillId="0" borderId="10" xfId="0" applyNumberFormat="1" applyFont="1" applyFill="1" applyBorder="1" applyAlignment="1" applyProtection="1">
      <alignment vertical="center"/>
      <protection locked="0"/>
    </xf>
    <xf numFmtId="3" fontId="16" fillId="0" borderId="10" xfId="0" applyNumberFormat="1" applyFont="1" applyBorder="1" applyAlignment="1">
      <alignment horizontal="center" vertical="center"/>
    </xf>
    <xf numFmtId="2" fontId="9" fillId="0" borderId="51" xfId="1" applyNumberFormat="1" applyFont="1" applyBorder="1" applyAlignment="1" applyProtection="1">
      <alignment horizontal="center" vertical="center"/>
      <protection locked="0"/>
    </xf>
    <xf numFmtId="0" fontId="9" fillId="0" borderId="0" xfId="1" applyFont="1" applyBorder="1" applyProtection="1"/>
    <xf numFmtId="3" fontId="16" fillId="0" borderId="0" xfId="0" applyNumberFormat="1" applyFont="1" applyBorder="1" applyAlignment="1">
      <alignment horizontal="center" vertical="center"/>
    </xf>
    <xf numFmtId="3" fontId="23" fillId="0" borderId="0" xfId="0" applyNumberFormat="1" applyFont="1" applyFill="1" applyBorder="1" applyAlignment="1" applyProtection="1">
      <alignment vertical="center"/>
      <protection locked="0"/>
    </xf>
    <xf numFmtId="10" fontId="9" fillId="0" borderId="0" xfId="12" applyNumberFormat="1" applyFont="1" applyBorder="1" applyProtection="1">
      <protection locked="0"/>
    </xf>
    <xf numFmtId="3" fontId="16" fillId="0" borderId="5" xfId="0" applyNumberFormat="1" applyFont="1" applyBorder="1" applyAlignment="1">
      <alignment horizontal="center" vertical="center"/>
    </xf>
    <xf numFmtId="3" fontId="23" fillId="0" borderId="5" xfId="0" applyNumberFormat="1" applyFont="1" applyFill="1" applyBorder="1" applyAlignment="1" applyProtection="1">
      <alignment vertical="center"/>
      <protection locked="0"/>
    </xf>
    <xf numFmtId="0" fontId="9" fillId="0" borderId="0" xfId="1" applyFont="1" applyBorder="1" applyProtection="1">
      <protection locked="0"/>
    </xf>
    <xf numFmtId="0" fontId="7" fillId="0" borderId="44" xfId="1" applyFont="1" applyBorder="1" applyAlignment="1" applyProtection="1">
      <alignment horizontal="center" vertical="center"/>
    </xf>
    <xf numFmtId="0" fontId="7" fillId="0" borderId="45" xfId="1" applyFont="1" applyBorder="1" applyAlignment="1" applyProtection="1">
      <alignment horizontal="center" vertical="center" wrapText="1"/>
    </xf>
    <xf numFmtId="167" fontId="23" fillId="0" borderId="1" xfId="12" applyNumberFormat="1" applyFont="1" applyFill="1" applyBorder="1" applyAlignment="1" applyProtection="1">
      <alignmen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3"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7" xfId="0" applyFont="1" applyFill="1" applyBorder="1" applyAlignment="1">
      <alignment horizontal="center"/>
    </xf>
    <xf numFmtId="0" fontId="17" fillId="6" borderId="48" xfId="0" applyFont="1" applyFill="1" applyBorder="1" applyAlignment="1">
      <alignment horizontal="center"/>
    </xf>
  </cellXfs>
  <cellStyles count="15">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topLeftCell="A7" zoomScale="90" zoomScaleNormal="90" zoomScalePageLayoutView="91" workbookViewId="0">
      <selection activeCell="C21" sqref="C21"/>
    </sheetView>
  </sheetViews>
  <sheetFormatPr baseColWidth="10" defaultColWidth="11.5" defaultRowHeight="12.75" x14ac:dyDescent="0.2"/>
  <cols>
    <col min="1" max="1" width="2.125" style="32" customWidth="1"/>
    <col min="2" max="2" width="21.375" style="47" customWidth="1"/>
    <col min="3" max="3" width="28.375" style="32" customWidth="1"/>
    <col min="4" max="4" width="22.625" style="32" customWidth="1"/>
    <col min="5" max="5" width="13.125" style="32" customWidth="1"/>
    <col min="6" max="6" width="9.125" style="32" customWidth="1"/>
    <col min="7" max="7" width="44.125" style="32" customWidth="1"/>
    <col min="8" max="8" width="11.5" style="32" customWidth="1"/>
    <col min="9" max="9" width="40.5" style="32" customWidth="1"/>
    <col min="10" max="16384" width="11.5" style="32"/>
  </cols>
  <sheetData>
    <row r="1" spans="2:8" ht="12.95" customHeight="1" x14ac:dyDescent="0.2"/>
    <row r="2" spans="2:8" ht="12.95" customHeight="1" x14ac:dyDescent="0.2">
      <c r="B2" s="132"/>
      <c r="C2" s="133" t="s">
        <v>0</v>
      </c>
      <c r="D2" s="134"/>
      <c r="E2" s="134"/>
      <c r="F2" s="134"/>
      <c r="G2" s="134"/>
      <c r="H2" s="135"/>
    </row>
    <row r="3" spans="2:8" ht="12.75" customHeight="1" x14ac:dyDescent="0.2">
      <c r="B3" s="132"/>
      <c r="C3" s="136"/>
      <c r="D3" s="137"/>
      <c r="E3" s="137"/>
      <c r="F3" s="137"/>
      <c r="G3" s="137"/>
      <c r="H3" s="138"/>
    </row>
    <row r="4" spans="2:8" ht="32.1" customHeight="1" x14ac:dyDescent="0.2">
      <c r="B4" s="132"/>
      <c r="C4" s="136"/>
      <c r="D4" s="137"/>
      <c r="E4" s="137"/>
      <c r="F4" s="137"/>
      <c r="G4" s="137"/>
      <c r="H4" s="138"/>
    </row>
    <row r="5" spans="2:8" ht="27.75" customHeight="1" x14ac:dyDescent="0.2">
      <c r="B5" s="132"/>
      <c r="C5" s="139"/>
      <c r="D5" s="140"/>
      <c r="E5" s="140"/>
      <c r="F5" s="140"/>
      <c r="G5" s="140"/>
      <c r="H5" s="141"/>
    </row>
    <row r="6" spans="2:8" x14ac:dyDescent="0.2">
      <c r="B6" s="48"/>
      <c r="C6" s="42"/>
      <c r="D6" s="42"/>
      <c r="E6" s="42"/>
      <c r="F6" s="42"/>
      <c r="G6" s="42"/>
      <c r="H6" s="43"/>
    </row>
    <row r="7" spans="2:8" ht="15.75" x14ac:dyDescent="0.2">
      <c r="B7" s="49"/>
      <c r="C7" s="56"/>
      <c r="D7" s="46" t="s">
        <v>1</v>
      </c>
      <c r="E7" s="44"/>
      <c r="F7" s="44"/>
      <c r="G7" s="44"/>
      <c r="H7" s="45"/>
    </row>
    <row r="8" spans="2:8" ht="30.95" customHeight="1" x14ac:dyDescent="0.2">
      <c r="B8" s="50" t="s">
        <v>149</v>
      </c>
      <c r="C8" s="142" t="s">
        <v>180</v>
      </c>
      <c r="D8" s="143"/>
      <c r="E8" s="143"/>
      <c r="F8" s="143"/>
      <c r="G8" s="143"/>
      <c r="H8" s="144"/>
    </row>
    <row r="9" spans="2:8" ht="50.1" customHeight="1" x14ac:dyDescent="0.2">
      <c r="B9" s="51" t="s">
        <v>2</v>
      </c>
      <c r="C9" s="33" t="s">
        <v>21</v>
      </c>
      <c r="D9" s="34" t="s">
        <v>3</v>
      </c>
      <c r="E9" s="145" t="s">
        <v>65</v>
      </c>
      <c r="F9" s="146"/>
      <c r="G9" s="146"/>
      <c r="H9" s="147"/>
    </row>
    <row r="10" spans="2:8" ht="33.950000000000003" customHeight="1" x14ac:dyDescent="0.2">
      <c r="B10" s="52" t="s">
        <v>4</v>
      </c>
      <c r="C10" s="95" t="s">
        <v>189</v>
      </c>
      <c r="D10" s="34" t="s">
        <v>5</v>
      </c>
      <c r="E10" s="129" t="s">
        <v>190</v>
      </c>
      <c r="F10" s="130"/>
      <c r="G10" s="130"/>
      <c r="H10" s="131"/>
    </row>
    <row r="11" spans="2:8" ht="15.75" x14ac:dyDescent="0.2">
      <c r="B11" s="53" t="s">
        <v>6</v>
      </c>
      <c r="C11" s="35" t="s">
        <v>151</v>
      </c>
      <c r="D11" s="36" t="s">
        <v>7</v>
      </c>
      <c r="E11" s="129" t="s">
        <v>83</v>
      </c>
      <c r="F11" s="130"/>
      <c r="G11" s="130"/>
      <c r="H11" s="131"/>
    </row>
    <row r="12" spans="2:8" ht="15" customHeight="1" x14ac:dyDescent="0.25">
      <c r="B12" s="121" t="s">
        <v>8</v>
      </c>
      <c r="C12" s="123">
        <v>468653</v>
      </c>
      <c r="D12" s="125" t="s">
        <v>9</v>
      </c>
      <c r="E12" s="57" t="s">
        <v>174</v>
      </c>
      <c r="F12" s="37" t="s">
        <v>189</v>
      </c>
      <c r="G12" s="59"/>
      <c r="H12" s="127" t="s">
        <v>165</v>
      </c>
    </row>
    <row r="13" spans="2:8" ht="15.75" x14ac:dyDescent="0.25">
      <c r="B13" s="122"/>
      <c r="C13" s="124"/>
      <c r="D13" s="126"/>
      <c r="E13" s="58" t="s">
        <v>166</v>
      </c>
      <c r="F13" s="38" t="s">
        <v>192</v>
      </c>
      <c r="G13" s="60"/>
      <c r="H13" s="128"/>
    </row>
    <row r="14" spans="2:8" ht="15.75" x14ac:dyDescent="0.2">
      <c r="B14" s="54" t="s">
        <v>10</v>
      </c>
      <c r="C14" s="96">
        <v>771929</v>
      </c>
      <c r="D14" s="54" t="s">
        <v>11</v>
      </c>
      <c r="E14" s="119" t="s">
        <v>158</v>
      </c>
      <c r="F14" s="120"/>
      <c r="G14" s="61" t="s">
        <v>12</v>
      </c>
      <c r="H14" s="92" t="s">
        <v>78</v>
      </c>
    </row>
    <row r="15" spans="2:8" ht="21" customHeight="1" x14ac:dyDescent="0.2">
      <c r="B15" s="53" t="s">
        <v>13</v>
      </c>
      <c r="C15" s="116" t="s">
        <v>40</v>
      </c>
      <c r="D15" s="117"/>
      <c r="E15" s="117"/>
      <c r="F15" s="117"/>
      <c r="G15" s="117"/>
      <c r="H15" s="118"/>
    </row>
    <row r="17" spans="2:8" ht="41.1" customHeight="1" x14ac:dyDescent="0.25">
      <c r="B17" s="55" t="s">
        <v>14</v>
      </c>
      <c r="C17" s="1" t="s">
        <v>196</v>
      </c>
      <c r="D17" s="39"/>
      <c r="E17" s="39"/>
      <c r="F17" s="39"/>
      <c r="G17" s="39"/>
      <c r="H17" s="39"/>
    </row>
    <row r="18" spans="2:8" ht="15" x14ac:dyDescent="0.25">
      <c r="B18" s="55" t="s">
        <v>15</v>
      </c>
      <c r="C18" s="2" t="s">
        <v>199</v>
      </c>
      <c r="D18" s="40"/>
      <c r="E18" s="40"/>
      <c r="F18" s="40"/>
      <c r="G18" s="40"/>
    </row>
    <row r="19" spans="2:8" ht="15" x14ac:dyDescent="0.25">
      <c r="B19" s="55" t="s">
        <v>16</v>
      </c>
      <c r="C19" s="2" t="s">
        <v>199</v>
      </c>
      <c r="D19" s="40"/>
      <c r="E19" s="40"/>
      <c r="F19" s="40"/>
      <c r="G19" s="40"/>
      <c r="H19" s="40"/>
    </row>
    <row r="20" spans="2:8" x14ac:dyDescent="0.2">
      <c r="C20" s="41"/>
      <c r="D20" s="41"/>
      <c r="E20" s="41"/>
    </row>
    <row r="28" spans="2:8" x14ac:dyDescent="0.2">
      <c r="G28" s="47"/>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0"/>
  <sheetViews>
    <sheetView showGridLines="0" tabSelected="1" topLeftCell="A23" zoomScale="84" zoomScaleNormal="110" workbookViewId="0">
      <selection activeCell="E31" sqref="E31"/>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8" s="62" customFormat="1" ht="14.1" customHeight="1" x14ac:dyDescent="0.25"/>
    <row r="2" spans="2:18" s="62" customFormat="1" x14ac:dyDescent="0.25">
      <c r="B2" s="188"/>
      <c r="C2" s="189" t="s">
        <v>118</v>
      </c>
      <c r="D2" s="190"/>
      <c r="E2" s="190"/>
      <c r="F2" s="190"/>
      <c r="G2" s="190"/>
      <c r="H2" s="190"/>
      <c r="I2" s="190"/>
      <c r="J2" s="190"/>
      <c r="K2" s="190"/>
      <c r="L2" s="190"/>
      <c r="M2" s="190"/>
      <c r="N2" s="190"/>
      <c r="O2" s="190"/>
      <c r="P2" s="191"/>
    </row>
    <row r="3" spans="2:18" s="62" customFormat="1" ht="20.25" customHeight="1" x14ac:dyDescent="0.25">
      <c r="B3" s="188"/>
      <c r="C3" s="192"/>
      <c r="D3" s="193"/>
      <c r="E3" s="193"/>
      <c r="F3" s="193"/>
      <c r="G3" s="193"/>
      <c r="H3" s="193"/>
      <c r="I3" s="193"/>
      <c r="J3" s="193"/>
      <c r="K3" s="193"/>
      <c r="L3" s="193"/>
      <c r="M3" s="193"/>
      <c r="N3" s="193"/>
      <c r="O3" s="193"/>
      <c r="P3" s="194"/>
    </row>
    <row r="4" spans="2:18" s="62" customFormat="1" ht="53.1" customHeight="1" x14ac:dyDescent="0.25">
      <c r="B4" s="188"/>
      <c r="C4" s="192"/>
      <c r="D4" s="193"/>
      <c r="E4" s="193"/>
      <c r="F4" s="193"/>
      <c r="G4" s="193"/>
      <c r="H4" s="193"/>
      <c r="I4" s="193"/>
      <c r="J4" s="193"/>
      <c r="K4" s="193"/>
      <c r="L4" s="193"/>
      <c r="M4" s="193"/>
      <c r="N4" s="193"/>
      <c r="O4" s="193"/>
      <c r="P4" s="194"/>
    </row>
    <row r="5" spans="2:18" s="62" customFormat="1" x14ac:dyDescent="0.25">
      <c r="B5" s="195"/>
      <c r="C5" s="196"/>
      <c r="D5" s="196"/>
      <c r="E5" s="196"/>
      <c r="F5" s="196"/>
      <c r="G5" s="196"/>
      <c r="H5" s="196"/>
      <c r="I5" s="196"/>
      <c r="J5" s="196"/>
      <c r="K5" s="196"/>
      <c r="L5" s="196"/>
      <c r="M5" s="196"/>
      <c r="N5" s="196"/>
      <c r="O5" s="196"/>
      <c r="P5" s="197"/>
    </row>
    <row r="6" spans="2:18" x14ac:dyDescent="0.25">
      <c r="B6" s="18" t="s">
        <v>99</v>
      </c>
      <c r="C6" s="198" t="str">
        <f>IFERROR('1. Hoja de Vida'!C10,"")</f>
        <v>Número de viajeros extranjeros que visitan Bogotá</v>
      </c>
      <c r="D6" s="199"/>
      <c r="E6" s="199"/>
      <c r="F6" s="199"/>
      <c r="G6" s="199"/>
      <c r="H6" s="199"/>
      <c r="I6" s="199"/>
      <c r="J6" s="199"/>
      <c r="K6" s="199"/>
      <c r="L6" s="199"/>
      <c r="M6" s="199"/>
      <c r="N6" s="199"/>
      <c r="O6" s="199"/>
      <c r="P6" s="200"/>
    </row>
    <row r="7" spans="2:18" ht="20.100000000000001" customHeight="1" x14ac:dyDescent="0.25">
      <c r="B7" s="19" t="s">
        <v>100</v>
      </c>
      <c r="C7" s="184" t="s">
        <v>40</v>
      </c>
      <c r="D7" s="185"/>
      <c r="E7" s="185"/>
      <c r="F7" s="185"/>
      <c r="G7" s="185"/>
      <c r="H7" s="185"/>
      <c r="I7" s="185"/>
      <c r="J7" s="185"/>
      <c r="K7" s="185"/>
      <c r="L7" s="185"/>
      <c r="M7" s="185"/>
      <c r="N7" s="185"/>
      <c r="O7" s="185"/>
      <c r="P7" s="205"/>
    </row>
    <row r="8" spans="2:18" ht="15.95" customHeight="1" x14ac:dyDescent="0.25">
      <c r="B8" s="63" t="s">
        <v>101</v>
      </c>
      <c r="C8" s="184" t="s">
        <v>95</v>
      </c>
      <c r="D8" s="185"/>
      <c r="E8" s="185"/>
      <c r="F8" s="185"/>
      <c r="G8" s="185"/>
      <c r="H8" s="185"/>
      <c r="I8" s="185"/>
      <c r="J8" s="186"/>
      <c r="K8" s="182" t="s">
        <v>98</v>
      </c>
      <c r="L8" s="183"/>
      <c r="M8" s="201">
        <v>44473</v>
      </c>
      <c r="N8" s="202"/>
      <c r="O8" s="202"/>
      <c r="P8" s="203"/>
    </row>
    <row r="9" spans="2:18" x14ac:dyDescent="0.25">
      <c r="B9" s="63" t="s">
        <v>102</v>
      </c>
      <c r="C9" s="184" t="s">
        <v>191</v>
      </c>
      <c r="D9" s="185"/>
      <c r="E9" s="185"/>
      <c r="F9" s="185"/>
      <c r="G9" s="185"/>
      <c r="H9" s="185"/>
      <c r="I9" s="185"/>
      <c r="J9" s="185"/>
      <c r="K9" s="185"/>
      <c r="L9" s="185"/>
      <c r="M9" s="185"/>
      <c r="N9" s="185"/>
      <c r="O9" s="185"/>
      <c r="P9" s="205"/>
      <c r="R9" s="112"/>
    </row>
    <row r="10" spans="2:18" s="62" customFormat="1" ht="6.95" customHeight="1" x14ac:dyDescent="0.25">
      <c r="B10" s="209"/>
      <c r="C10" s="210"/>
      <c r="D10" s="210"/>
      <c r="E10" s="210"/>
      <c r="F10" s="210"/>
      <c r="G10" s="210"/>
      <c r="H10" s="210"/>
      <c r="I10" s="210"/>
      <c r="J10" s="210"/>
      <c r="K10" s="210"/>
      <c r="L10" s="210"/>
      <c r="M10" s="210"/>
      <c r="N10" s="210"/>
      <c r="O10" s="210"/>
      <c r="P10" s="211"/>
      <c r="R10" s="106"/>
    </row>
    <row r="11" spans="2:18" s="62" customFormat="1" x14ac:dyDescent="0.25">
      <c r="B11" s="206" t="s">
        <v>126</v>
      </c>
      <c r="C11" s="207"/>
      <c r="D11" s="207"/>
      <c r="E11" s="207"/>
      <c r="F11" s="207"/>
      <c r="G11" s="207"/>
      <c r="H11" s="207"/>
      <c r="I11" s="207"/>
      <c r="J11" s="207"/>
      <c r="K11" s="207"/>
      <c r="L11" s="207"/>
      <c r="M11" s="207"/>
      <c r="N11" s="207"/>
      <c r="O11" s="207"/>
      <c r="P11" s="208"/>
      <c r="R11" s="106"/>
    </row>
    <row r="12" spans="2:18" s="62" customFormat="1" ht="15.95" customHeight="1" x14ac:dyDescent="0.25">
      <c r="B12" s="213" t="s">
        <v>162</v>
      </c>
      <c r="C12" s="212" t="s">
        <v>163</v>
      </c>
      <c r="D12" s="212"/>
      <c r="E12" s="204" t="s">
        <v>127</v>
      </c>
      <c r="F12" s="204"/>
      <c r="G12" s="204"/>
      <c r="H12" s="204"/>
      <c r="I12" s="204"/>
      <c r="J12" s="204"/>
      <c r="K12" s="204"/>
      <c r="L12" s="204"/>
      <c r="M12" s="204"/>
      <c r="N12" s="204"/>
      <c r="O12" s="204"/>
      <c r="P12" s="204"/>
      <c r="Q12" s="99"/>
      <c r="R12" s="106"/>
    </row>
    <row r="13" spans="2:18" s="62" customFormat="1" x14ac:dyDescent="0.25">
      <c r="B13" s="214"/>
      <c r="C13" s="212"/>
      <c r="D13" s="212"/>
      <c r="E13" s="64" t="s">
        <v>88</v>
      </c>
      <c r="F13" s="65" t="s">
        <v>103</v>
      </c>
      <c r="G13" s="65" t="s">
        <v>104</v>
      </c>
      <c r="H13" s="65" t="s">
        <v>105</v>
      </c>
      <c r="I13" s="65" t="s">
        <v>106</v>
      </c>
      <c r="J13" s="65" t="s">
        <v>107</v>
      </c>
      <c r="K13" s="65" t="s">
        <v>108</v>
      </c>
      <c r="L13" s="65" t="s">
        <v>109</v>
      </c>
      <c r="M13" s="65" t="s">
        <v>110</v>
      </c>
      <c r="N13" s="65" t="s">
        <v>111</v>
      </c>
      <c r="O13" s="65" t="s">
        <v>112</v>
      </c>
      <c r="P13" s="102" t="s">
        <v>113</v>
      </c>
      <c r="Q13" s="99"/>
      <c r="R13" s="106"/>
    </row>
    <row r="14" spans="2:18" ht="87.95" customHeight="1" x14ac:dyDescent="0.25">
      <c r="B14" s="93" t="str">
        <f>IFERROR('1. Hoja de Vida'!F12,"")</f>
        <v>Número de viajeros extranjeros que visitan Bogotá</v>
      </c>
      <c r="C14" s="187" t="s">
        <v>193</v>
      </c>
      <c r="D14" s="187"/>
      <c r="E14" s="98">
        <v>26394</v>
      </c>
      <c r="F14" s="98">
        <v>19863</v>
      </c>
      <c r="G14" s="98">
        <v>26562</v>
      </c>
      <c r="H14" s="98">
        <v>22968</v>
      </c>
      <c r="I14" s="98">
        <v>23606</v>
      </c>
      <c r="J14" s="98">
        <v>31923</v>
      </c>
      <c r="K14" s="98">
        <v>43933</v>
      </c>
      <c r="L14" s="98">
        <v>50962</v>
      </c>
      <c r="M14" s="98">
        <v>48369</v>
      </c>
      <c r="N14" s="115"/>
      <c r="O14" s="94"/>
      <c r="P14" s="103"/>
      <c r="Q14" s="110"/>
      <c r="R14" s="107"/>
    </row>
    <row r="15" spans="2:18" ht="65.099999999999994" customHeight="1" x14ac:dyDescent="0.25">
      <c r="B15" s="93" t="str">
        <f>IFERROR('1. Hoja de Vida'!F13,"")</f>
        <v>Número de viajeros extranjeros que se espera que visiten Bogotá</v>
      </c>
      <c r="C15" s="187" t="s">
        <v>194</v>
      </c>
      <c r="D15" s="187"/>
      <c r="E15" s="98">
        <v>40572</v>
      </c>
      <c r="F15" s="98">
        <v>47378</v>
      </c>
      <c r="G15" s="98">
        <v>53163</v>
      </c>
      <c r="H15" s="98">
        <v>58081</v>
      </c>
      <c r="I15" s="98">
        <v>62261</v>
      </c>
      <c r="J15" s="98">
        <v>65815</v>
      </c>
      <c r="K15" s="98">
        <v>68837</v>
      </c>
      <c r="L15" s="98">
        <v>71405</v>
      </c>
      <c r="M15" s="98">
        <v>73588</v>
      </c>
      <c r="N15" s="98">
        <v>75444</v>
      </c>
      <c r="O15" s="98">
        <v>77022</v>
      </c>
      <c r="P15" s="104">
        <v>78363</v>
      </c>
      <c r="Q15" s="111"/>
      <c r="R15" s="108"/>
    </row>
    <row r="16" spans="2:18" x14ac:dyDescent="0.25">
      <c r="B16" s="215" t="s">
        <v>124</v>
      </c>
      <c r="C16" s="215"/>
      <c r="D16" s="215"/>
      <c r="E16" s="20"/>
      <c r="F16" s="21"/>
      <c r="G16" s="21"/>
      <c r="H16" s="21"/>
      <c r="I16" s="21"/>
      <c r="J16" s="21"/>
      <c r="K16" s="21"/>
      <c r="L16" s="21"/>
      <c r="M16" s="21"/>
      <c r="N16" s="21"/>
      <c r="O16" s="21"/>
      <c r="P16" s="105"/>
      <c r="Q16" s="100"/>
      <c r="R16" s="109"/>
    </row>
    <row r="17" spans="2:17" x14ac:dyDescent="0.25">
      <c r="B17" s="215" t="s">
        <v>130</v>
      </c>
      <c r="C17" s="215"/>
      <c r="D17" s="215"/>
      <c r="E17" s="27">
        <f>IFERROR((E14/E15),"")</f>
        <v>0.65054717539189588</v>
      </c>
      <c r="F17" s="87">
        <f>IFERROR((F14/F15),"")</f>
        <v>0.41924521930009712</v>
      </c>
      <c r="G17" s="87">
        <f t="shared" ref="G17:P17" si="0">IFERROR((G14/G15),"")</f>
        <v>0.49963320354381807</v>
      </c>
      <c r="H17" s="87">
        <f t="shared" si="0"/>
        <v>0.3954477367813915</v>
      </c>
      <c r="I17" s="87">
        <f t="shared" si="0"/>
        <v>0.37914585374471982</v>
      </c>
      <c r="J17" s="87">
        <f t="shared" si="0"/>
        <v>0.48504140393527312</v>
      </c>
      <c r="K17" s="87">
        <f t="shared" si="0"/>
        <v>0.63821781890553042</v>
      </c>
      <c r="L17" s="87">
        <f t="shared" si="0"/>
        <v>0.71370352216231359</v>
      </c>
      <c r="M17" s="87">
        <f t="shared" si="0"/>
        <v>0.65729466760884925</v>
      </c>
      <c r="N17" s="87">
        <f t="shared" si="0"/>
        <v>0</v>
      </c>
      <c r="O17" s="87">
        <f t="shared" si="0"/>
        <v>0</v>
      </c>
      <c r="P17" s="88">
        <f t="shared" si="0"/>
        <v>0</v>
      </c>
      <c r="Q17" s="101"/>
    </row>
    <row r="18" spans="2:17" s="62" customFormat="1" x14ac:dyDescent="0.25">
      <c r="B18" s="66"/>
      <c r="C18" s="67"/>
      <c r="D18" s="67"/>
      <c r="E18" s="67"/>
      <c r="F18" s="67"/>
      <c r="G18" s="67"/>
      <c r="H18" s="67"/>
      <c r="I18" s="67"/>
      <c r="J18" s="67"/>
      <c r="K18" s="67"/>
      <c r="L18" s="67"/>
      <c r="M18" s="67"/>
      <c r="N18" s="67"/>
      <c r="O18" s="67"/>
      <c r="P18" s="68"/>
    </row>
    <row r="19" spans="2:17" s="62" customFormat="1" x14ac:dyDescent="0.25">
      <c r="B19" s="179" t="s">
        <v>89</v>
      </c>
      <c r="C19" s="180"/>
      <c r="D19" s="180"/>
      <c r="E19" s="180"/>
      <c r="F19" s="180"/>
      <c r="G19" s="180"/>
      <c r="H19" s="180"/>
      <c r="I19" s="180"/>
      <c r="J19" s="180"/>
      <c r="K19" s="180"/>
      <c r="L19" s="180"/>
      <c r="M19" s="180"/>
      <c r="N19" s="180"/>
      <c r="O19" s="180"/>
      <c r="P19" s="181"/>
    </row>
    <row r="20" spans="2:17" x14ac:dyDescent="0.25">
      <c r="B20" s="170" t="s">
        <v>142</v>
      </c>
      <c r="C20" s="171"/>
      <c r="D20" s="171"/>
      <c r="E20" s="171"/>
      <c r="F20" s="171"/>
      <c r="G20" s="172"/>
      <c r="H20" s="176" t="s">
        <v>129</v>
      </c>
      <c r="I20" s="176"/>
      <c r="J20" s="176"/>
      <c r="K20" s="176"/>
      <c r="L20" s="177" t="s">
        <v>90</v>
      </c>
      <c r="M20" s="177"/>
      <c r="N20" s="177"/>
      <c r="O20" s="177"/>
      <c r="P20" s="177"/>
    </row>
    <row r="21" spans="2:17" ht="24" customHeight="1" x14ac:dyDescent="0.25">
      <c r="B21" s="173"/>
      <c r="C21" s="174"/>
      <c r="D21" s="174"/>
      <c r="E21" s="174"/>
      <c r="F21" s="174"/>
      <c r="G21" s="175"/>
      <c r="H21" s="84" t="s">
        <v>93</v>
      </c>
      <c r="I21" s="84" t="s">
        <v>114</v>
      </c>
      <c r="J21" s="84" t="s">
        <v>95</v>
      </c>
      <c r="K21" s="84" t="s">
        <v>96</v>
      </c>
      <c r="L21" s="85" t="s">
        <v>91</v>
      </c>
      <c r="M21" s="178" t="s">
        <v>92</v>
      </c>
      <c r="N21" s="178"/>
      <c r="O21" s="178"/>
      <c r="P21" s="178"/>
    </row>
    <row r="22" spans="2:17" ht="20.100000000000001" customHeight="1" x14ac:dyDescent="0.25">
      <c r="B22" s="156" t="s">
        <v>128</v>
      </c>
      <c r="C22" s="157"/>
      <c r="D22" s="157"/>
      <c r="E22" s="157"/>
      <c r="F22" s="157"/>
      <c r="G22" s="158"/>
      <c r="H22" s="25">
        <f>IFERROR(AVERAGE(E17:G17),"")</f>
        <v>0.52314186607860369</v>
      </c>
      <c r="I22" s="25">
        <f>IFERROR(AVERAGE(H17:J17),"")</f>
        <v>0.41987833148712816</v>
      </c>
      <c r="J22" s="25">
        <f>IFERROR(AVERAGE(K17:M17),"")</f>
        <v>0.66973866955889783</v>
      </c>
      <c r="K22" s="25">
        <f>IFERROR(AVERAGE(N17:P17),"")</f>
        <v>0</v>
      </c>
      <c r="L22" s="86"/>
      <c r="M22" s="152"/>
      <c r="N22" s="152"/>
      <c r="O22" s="152"/>
      <c r="P22" s="152"/>
    </row>
    <row r="23" spans="2:17" ht="20.100000000000001" customHeight="1" x14ac:dyDescent="0.25">
      <c r="B23" s="159" t="s">
        <v>125</v>
      </c>
      <c r="C23" s="160"/>
      <c r="D23" s="160"/>
      <c r="E23" s="160"/>
      <c r="F23" s="160"/>
      <c r="G23" s="161"/>
      <c r="H23" s="153">
        <f>SUM(E14:P14)/SUM(E15:P15)</f>
        <v>0.38161540763463997</v>
      </c>
      <c r="I23" s="154"/>
      <c r="J23" s="154"/>
      <c r="K23" s="155"/>
      <c r="L23" s="86"/>
      <c r="M23" s="152"/>
      <c r="N23" s="152"/>
      <c r="O23" s="152"/>
      <c r="P23" s="152"/>
    </row>
    <row r="24" spans="2:17" ht="9.9499999999999993" customHeight="1" x14ac:dyDescent="0.25">
      <c r="B24" s="22"/>
      <c r="C24" s="23"/>
      <c r="D24" s="23"/>
      <c r="E24" s="23"/>
      <c r="F24" s="23"/>
      <c r="G24" s="23"/>
      <c r="H24" s="23"/>
      <c r="I24" s="23"/>
      <c r="J24" s="23"/>
      <c r="K24" s="23"/>
      <c r="L24" s="23"/>
      <c r="M24" s="23"/>
      <c r="N24" s="23"/>
      <c r="O24" s="23"/>
      <c r="P24" s="24"/>
    </row>
    <row r="25" spans="2:17" x14ac:dyDescent="0.25">
      <c r="B25" s="149" t="s">
        <v>138</v>
      </c>
      <c r="C25" s="150"/>
      <c r="D25" s="150"/>
      <c r="E25" s="150"/>
      <c r="F25" s="150"/>
      <c r="G25" s="150"/>
      <c r="H25" s="150"/>
      <c r="I25" s="150"/>
      <c r="J25" s="150"/>
      <c r="K25" s="150"/>
      <c r="L25" s="150"/>
      <c r="M25" s="150"/>
      <c r="N25" s="150"/>
      <c r="O25" s="150"/>
      <c r="P25" s="151"/>
    </row>
    <row r="26" spans="2:17" ht="209.25" customHeight="1" x14ac:dyDescent="0.25">
      <c r="B26" s="113" t="s">
        <v>145</v>
      </c>
      <c r="C26" s="162" t="s">
        <v>197</v>
      </c>
      <c r="D26" s="163"/>
      <c r="E26" s="163"/>
      <c r="F26" s="163"/>
      <c r="G26" s="163"/>
      <c r="H26" s="163"/>
      <c r="I26" s="163"/>
      <c r="J26" s="163"/>
      <c r="K26" s="163"/>
      <c r="L26" s="163"/>
      <c r="M26" s="163"/>
      <c r="N26" s="163"/>
      <c r="O26" s="163"/>
      <c r="P26" s="164"/>
    </row>
    <row r="27" spans="2:17" ht="120.75" customHeight="1" x14ac:dyDescent="0.25">
      <c r="B27" s="114" t="s">
        <v>146</v>
      </c>
      <c r="C27" s="162" t="s">
        <v>198</v>
      </c>
      <c r="D27" s="163"/>
      <c r="E27" s="163"/>
      <c r="F27" s="163"/>
      <c r="G27" s="163"/>
      <c r="H27" s="163"/>
      <c r="I27" s="163"/>
      <c r="J27" s="163"/>
      <c r="K27" s="163"/>
      <c r="L27" s="163"/>
      <c r="M27" s="163"/>
      <c r="N27" s="163"/>
      <c r="O27" s="163"/>
      <c r="P27" s="164"/>
    </row>
    <row r="28" spans="2:17" ht="136.5" customHeight="1" x14ac:dyDescent="0.25">
      <c r="B28" s="113" t="s">
        <v>147</v>
      </c>
      <c r="C28" s="162" t="s">
        <v>200</v>
      </c>
      <c r="D28" s="163"/>
      <c r="E28" s="163"/>
      <c r="F28" s="163"/>
      <c r="G28" s="163"/>
      <c r="H28" s="163"/>
      <c r="I28" s="163"/>
      <c r="J28" s="163"/>
      <c r="K28" s="163"/>
      <c r="L28" s="163"/>
      <c r="M28" s="163"/>
      <c r="N28" s="163"/>
      <c r="O28" s="163"/>
      <c r="P28" s="164"/>
    </row>
    <row r="29" spans="2:17" x14ac:dyDescent="0.25">
      <c r="B29" s="69" t="s">
        <v>148</v>
      </c>
      <c r="C29" s="165"/>
      <c r="D29" s="166"/>
      <c r="E29" s="166"/>
      <c r="F29" s="166"/>
      <c r="G29" s="166"/>
      <c r="H29" s="166"/>
      <c r="I29" s="166"/>
      <c r="J29" s="166"/>
      <c r="K29" s="166"/>
      <c r="L29" s="166"/>
      <c r="M29" s="166"/>
      <c r="N29" s="166"/>
      <c r="O29" s="166"/>
      <c r="P29" s="167"/>
    </row>
    <row r="30" spans="2:17" ht="51" customHeight="1" x14ac:dyDescent="0.25">
      <c r="B30" s="97" t="s">
        <v>195</v>
      </c>
      <c r="C30" s="165" t="s">
        <v>201</v>
      </c>
      <c r="D30" s="168"/>
      <c r="E30" s="168"/>
      <c r="F30" s="168"/>
      <c r="G30" s="168"/>
      <c r="H30" s="168"/>
      <c r="I30" s="168"/>
      <c r="J30" s="168"/>
      <c r="K30" s="168"/>
      <c r="L30" s="168"/>
      <c r="M30" s="168"/>
      <c r="N30" s="168"/>
      <c r="O30" s="168"/>
      <c r="P30" s="169"/>
    </row>
    <row r="31" spans="2:17" s="62" customFormat="1" x14ac:dyDescent="0.25"/>
    <row r="32" spans="2:17" s="62" customFormat="1" x14ac:dyDescent="0.25">
      <c r="B32" s="148" t="s">
        <v>137</v>
      </c>
      <c r="C32" s="148"/>
      <c r="D32" s="70"/>
    </row>
    <row r="33" spans="2:4" s="62" customFormat="1" ht="33.950000000000003" customHeight="1" x14ac:dyDescent="0.25">
      <c r="B33" s="71" t="s">
        <v>135</v>
      </c>
      <c r="C33" s="72" t="s">
        <v>136</v>
      </c>
      <c r="D33" s="73"/>
    </row>
    <row r="34" spans="2:4" s="62" customFormat="1" x14ac:dyDescent="0.25">
      <c r="B34" s="74" t="s">
        <v>134</v>
      </c>
      <c r="C34" s="75" t="s">
        <v>123</v>
      </c>
      <c r="D34" s="76"/>
    </row>
    <row r="35" spans="2:4" s="62" customFormat="1" ht="14.1" customHeight="1" x14ac:dyDescent="0.25">
      <c r="B35" s="77" t="s">
        <v>131</v>
      </c>
      <c r="C35" s="78" t="s">
        <v>139</v>
      </c>
      <c r="D35" s="79"/>
    </row>
    <row r="36" spans="2:4" s="62" customFormat="1" ht="18" customHeight="1" x14ac:dyDescent="0.25">
      <c r="B36" s="80" t="s">
        <v>132</v>
      </c>
      <c r="C36" s="78" t="s">
        <v>140</v>
      </c>
      <c r="D36" s="79"/>
    </row>
    <row r="37" spans="2:4" s="62" customFormat="1" ht="15.95" customHeight="1" x14ac:dyDescent="0.25">
      <c r="B37" s="81" t="s">
        <v>133</v>
      </c>
      <c r="C37" s="82" t="s">
        <v>141</v>
      </c>
      <c r="D37" s="83"/>
    </row>
    <row r="38" spans="2:4" s="62" customFormat="1" x14ac:dyDescent="0.25"/>
    <row r="39" spans="2:4" s="62" customFormat="1" x14ac:dyDescent="0.25"/>
    <row r="40" spans="2:4" s="62" customFormat="1" x14ac:dyDescent="0.25"/>
    <row r="41" spans="2:4" s="62" customFormat="1" x14ac:dyDescent="0.25"/>
    <row r="42" spans="2:4" s="62" customFormat="1" x14ac:dyDescent="0.25"/>
    <row r="43" spans="2:4" s="62" customFormat="1" x14ac:dyDescent="0.25"/>
    <row r="44" spans="2:4" s="62" customFormat="1" x14ac:dyDescent="0.25"/>
    <row r="45" spans="2:4" s="62" customFormat="1" x14ac:dyDescent="0.25"/>
    <row r="46" spans="2:4" s="62" customFormat="1" x14ac:dyDescent="0.25"/>
    <row r="47" spans="2:4" s="62" customFormat="1" x14ac:dyDescent="0.25"/>
    <row r="48" spans="2:4"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sheetData>
  <mergeCells count="3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2:C32"/>
    <mergeCell ref="B25:P25"/>
    <mergeCell ref="M23:P23"/>
    <mergeCell ref="H23:K23"/>
    <mergeCell ref="B22:G22"/>
    <mergeCell ref="B23:G23"/>
    <mergeCell ref="C28:P28"/>
    <mergeCell ref="C29:P29"/>
    <mergeCell ref="C30:P30"/>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r:id="rId1"/>
  <ignoredErrors>
    <ignoredError sqref="G17:P17 B14:B15"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opLeftCell="A19"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6" t="s">
        <v>44</v>
      </c>
      <c r="C2" s="216"/>
    </row>
    <row r="3" spans="2:8" x14ac:dyDescent="0.25">
      <c r="B3" s="9"/>
      <c r="C3" s="9"/>
    </row>
    <row r="4" spans="2:8" x14ac:dyDescent="0.25">
      <c r="B4" s="13" t="s">
        <v>45</v>
      </c>
      <c r="C4" s="13" t="s">
        <v>46</v>
      </c>
    </row>
    <row r="5" spans="2:8" x14ac:dyDescent="0.25">
      <c r="B5" s="217" t="s">
        <v>115</v>
      </c>
      <c r="C5" s="218"/>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9" t="s">
        <v>161</v>
      </c>
      <c r="C19" s="220"/>
    </row>
    <row r="20" spans="2:3" ht="24.95" customHeight="1" x14ac:dyDescent="0.25">
      <c r="B20" s="10" t="s">
        <v>164</v>
      </c>
      <c r="C20" s="30" t="s">
        <v>167</v>
      </c>
    </row>
    <row r="21" spans="2:3" ht="24.95" customHeight="1" x14ac:dyDescent="0.25">
      <c r="B21" s="28" t="s">
        <v>98</v>
      </c>
      <c r="C21" s="31" t="s">
        <v>171</v>
      </c>
    </row>
    <row r="22" spans="2:3" ht="48.95" customHeight="1" x14ac:dyDescent="0.25">
      <c r="B22" s="28" t="s">
        <v>162</v>
      </c>
      <c r="C22" s="29" t="s">
        <v>116</v>
      </c>
    </row>
    <row r="23" spans="2:3" ht="24.95" customHeight="1" x14ac:dyDescent="0.25">
      <c r="B23" s="28" t="s">
        <v>163</v>
      </c>
      <c r="C23" s="31" t="s">
        <v>168</v>
      </c>
    </row>
    <row r="24" spans="2:3" ht="66.95" customHeight="1" x14ac:dyDescent="0.25">
      <c r="B24" s="28" t="s">
        <v>124</v>
      </c>
      <c r="C24" s="29" t="s">
        <v>173</v>
      </c>
    </row>
    <row r="25" spans="2:3" ht="24.95" customHeight="1" x14ac:dyDescent="0.25">
      <c r="B25" s="10" t="s">
        <v>159</v>
      </c>
      <c r="C25" s="31" t="s">
        <v>169</v>
      </c>
    </row>
    <row r="26" spans="2:3" ht="24.95" customHeight="1" x14ac:dyDescent="0.25">
      <c r="B26" s="28" t="s">
        <v>142</v>
      </c>
      <c r="C26" s="31" t="s">
        <v>170</v>
      </c>
    </row>
    <row r="27" spans="2:3" x14ac:dyDescent="0.25">
      <c r="B27" s="217" t="s">
        <v>143</v>
      </c>
      <c r="C27" s="218"/>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6"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6" t="s">
        <v>156</v>
      </c>
    </row>
    <row r="29" spans="1:7" x14ac:dyDescent="0.25">
      <c r="A29" t="s">
        <v>42</v>
      </c>
      <c r="B29" s="4" t="s">
        <v>18</v>
      </c>
      <c r="D29" s="4"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7" t="s">
        <v>97</v>
      </c>
      <c r="B33" s="7" t="s">
        <v>121</v>
      </c>
      <c r="D33" s="91" t="s">
        <v>178</v>
      </c>
    </row>
    <row r="34" spans="1:4" x14ac:dyDescent="0.25">
      <c r="A34" s="4" t="s">
        <v>18</v>
      </c>
      <c r="B34" s="4"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cp:lastPrinted>2021-10-29T16:01:28Z</cp:lastPrinted>
  <dcterms:created xsi:type="dcterms:W3CDTF">2020-07-13T16:49:57Z</dcterms:created>
  <dcterms:modified xsi:type="dcterms:W3CDTF">2021-11-26T22:57:05Z</dcterms:modified>
</cp:coreProperties>
</file>