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DT\AÑO 2021\JUNIO 2021\Indicadores .mayo\"/>
    </mc:Choice>
  </mc:AlternateContent>
  <bookViews>
    <workbookView xWindow="0" yWindow="0" windowWidth="20490" windowHeight="7950" tabRatio="500" firstSheet="1"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6" i="7" l="1"/>
  <c r="I17" i="7" l="1"/>
  <c r="H17" i="7"/>
  <c r="G17" i="7"/>
  <c r="F17" i="7"/>
  <c r="E17" i="7"/>
  <c r="J17" i="7"/>
  <c r="B15" i="7"/>
  <c r="B14" i="7"/>
  <c r="L17" i="7"/>
  <c r="M17" i="7"/>
  <c r="K17" i="7"/>
  <c r="N17" i="7"/>
  <c r="O17" i="7"/>
  <c r="P17" i="7"/>
  <c r="I22" i="7" l="1"/>
  <c r="J22" i="7"/>
  <c r="H22" i="7"/>
  <c r="K22" i="7"/>
  <c r="H23" i="7" l="1"/>
</calcChain>
</file>

<file path=xl/sharedStrings.xml><?xml version="1.0" encoding="utf-8"?>
<sst xmlns="http://schemas.openxmlformats.org/spreadsheetml/2006/main" count="240" uniqueCount="201">
  <si>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</si>
  <si>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</si>
  <si>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</si>
  <si>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</si>
  <si>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</si>
  <si>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</si>
  <si>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</si>
  <si>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</si>
  <si>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</si>
  <si>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</si>
  <si>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</si>
  <si>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</si>
  <si>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</si>
  <si>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</si>
  <si>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</si>
  <si>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</si>
  <si>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</si>
  <si>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</si>
  <si>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</si>
  <si>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</si>
  <si>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</si>
  <si>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</si>
  <si>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</si>
  <si>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</si>
  <si>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</si>
  <si>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</si>
  <si>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</si>
  <si>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</si>
  <si>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</si>
  <si>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</si>
  <si>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</si>
  <si>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</si>
  <si>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</si>
  <si>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</si>
  <si>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</si>
  <si>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</si>
  <si>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</si>
  <si>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</si>
  <si>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</si>
  <si>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</si>
  <si>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</si>
  <si>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</si>
  <si>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</si>
  <si>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</si>
  <si>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</si>
  <si>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</si>
  <si>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</si>
  <si>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</si>
  <si>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</si>
  <si>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</si>
  <si>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</si>
  <si>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</si>
  <si>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</si>
  <si>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</si>
  <si>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</si>
  <si>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</si>
  <si>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</si>
  <si>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</si>
  <si>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</si>
  <si>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</si>
  <si>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</si>
  <si>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</si>
  <si>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</si>
  <si>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</si>
  <si>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</si>
  <si>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</si>
  <si>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</si>
  <si>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</si>
  <si>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</si>
  <si>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</si>
  <si>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</si>
  <si>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</si>
  <si>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</si>
  <si>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</si>
  <si>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</si>
  <si>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</si>
  <si>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</si>
  <si>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</si>
  <si>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</si>
  <si>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</si>
  <si>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</si>
  <si>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</si>
  <si>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</si>
  <si>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</si>
  <si>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</si>
  <si>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</si>
  <si>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</si>
  <si>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</si>
  <si>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</si>
  <si>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</si>
  <si>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</si>
  <si>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</si>
  <si>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</si>
  <si>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</si>
  <si>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</si>
  <si>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</si>
  <si>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</si>
  <si>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</si>
  <si>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</si>
  <si>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</si>
  <si>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</si>
  <si>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</si>
  <si>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</si>
  <si>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</si>
  <si>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</si>
  <si>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</si>
  <si>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</si>
  <si>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</si>
  <si>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</si>
  <si>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</si>
  <si>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</si>
  <si>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</si>
  <si>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</si>
  <si>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</si>
  <si>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</si>
  <si>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</si>
  <si>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</si>
  <si>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</si>
  <si>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</si>
  <si>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</si>
  <si>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</si>
  <si>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</si>
  <si>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</si>
  <si>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</si>
  <si>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</si>
  <si>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</si>
  <si>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</si>
  <si>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</si>
  <si>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</si>
  <si>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</si>
  <si>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</si>
  <si>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</si>
  <si>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</si>
  <si>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</si>
  <si>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</si>
  <si>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</si>
  <si>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</si>
  <si>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</si>
  <si>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</si>
  <si>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</si>
  <si>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</si>
  <si>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</si>
  <si>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</si>
  <si>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</si>
  <si>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</si>
  <si>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</si>
  <si>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</si>
  <si>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</si>
  <si>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</si>
  <si>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</si>
  <si>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</si>
  <si>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</si>
  <si>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</si>
  <si>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</si>
  <si>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</si>
  <si>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</si>
  <si>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</si>
  <si>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</si>
  <si>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</si>
  <si>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</si>
  <si>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</si>
  <si>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</si>
  <si>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</si>
  <si>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</si>
  <si>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</si>
  <si>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</si>
  <si>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</si>
  <si>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</si>
  <si>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</si>
  <si>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</si>
  <si>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</si>
  <si>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</si>
  <si>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</si>
  <si>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</si>
  <si>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</si>
  <si>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</si>
  <si>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</si>
  <si>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</si>
  <si>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</si>
  <si>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</si>
  <si>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</si>
  <si>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</si>
  <si>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</si>
  <si>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</si>
  <si>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</si>
  <si>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</si>
  <si>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</si>
  <si>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</si>
  <si>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</si>
  <si>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</si>
  <si>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Medir el número de turistas internacionales que visitan la ciudad de Bogotá</t>
  </si>
  <si>
    <t>Número de turistas nacionales que se espera que visiten Bogotá</t>
  </si>
  <si>
    <t>Notas</t>
  </si>
  <si>
    <t>Análisis 2021</t>
  </si>
  <si>
    <t>Primaria: Recolección en campo Encuesta viajeros Bogotá</t>
  </si>
  <si>
    <t>Sebastián Carvajal, Luis Pineda y Mile Lorena Piñeros, Contratista Observatorio de Turismo.</t>
  </si>
  <si>
    <t>Número de turistas nacionales que visitan Bogotá</t>
  </si>
  <si>
    <t>Turista nacional: Un visitante de origen nacional que en su viaje incluye una pernoctación (de 1 a 365 noches).</t>
  </si>
  <si>
    <t>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Se realizaron pronósticos en tres escenarios debido al alto nivel de variabilidad que muestran los modelos, en el presente indicador se reporta el "pronóstico medio", con un total de 3.854.329 turistas nacionales que se espera que lleguen a Bogotá en 2021, el resultado para el "pronóstico alto" fue: 8.126.606  y el bajo arrojó un resulatdo de 578.149 turistas nacionales que se espera que visiten Bogotá en 2021.</t>
  </si>
  <si>
    <t xml:space="preserve">El número de turistas nacionales que visitron Bogotá, durante el primer trimestre de 2020 fue 979.203, esto significó un caída del 145% frente al mismo periodo de 2020. El mes con mayor visita de turistas nacionales fue enero con un total de 382.912, mientras que en enero del año anterio esta cifra fue de 921.342. Al comparar las cifras con las registradas en 2019, la disminución sigue siendo significativa al rededor del -70%, a pesar de la reactivación económica gradual que se vivió en el país durante esos meses. 
Por otro lado, el indicador finalizó en un nivel satisfactorio, quedando en 103%.
</t>
  </si>
  <si>
    <t>Entre abril y mayo llegaron a Bogotá 657.656 turistas nacionales a la ciudad, cuando se esperaban 411.156. Frente al año 2020, estas cifras fueron superadas en un 100%, debido al comportamiento atípico que se presentó en este periodo por las restricciones de movilidad por la crisis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</si>
</sst>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
    <numFmt numFmtId="165" formatCode="[$-F800]dddd\,\ mmmm\ dd\,\ yyyy"/>
    <numFmt numFmtId="166" formatCode="_-* #,##0_-;\-* #,##0_-;_-* &quot;-&quot;??_-;_-@_-"/>
    <numFmt numFmtId="168" formatCode="0.0%"/>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rgb="FF000000"/>
      </top>
      <bottom/>
      <diagonal/>
    </border>
  </borders>
  <cellStyleXfs count="15">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218">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6" fontId="16" fillId="4" borderId="10" xfId="14" applyNumberFormat="1" applyFont="1" applyFill="1" applyBorder="1" applyAlignment="1" applyProtection="1">
      <alignment vertical="center" wrapText="1"/>
      <protection locked="0"/>
    </xf>
    <xf numFmtId="164" fontId="7" fillId="0" borderId="51" xfId="1" applyNumberFormat="1" applyFont="1" applyBorder="1" applyAlignment="1" applyProtection="1">
      <alignment horizontal="center" vertical="center"/>
    </xf>
    <xf numFmtId="164"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166" fontId="16" fillId="0" borderId="1" xfId="14" applyNumberFormat="1" applyFont="1" applyBorder="1"/>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6" fontId="16" fillId="0" borderId="44" xfId="14" quotePrefix="1" applyNumberFormat="1" applyFont="1" applyBorder="1" applyAlignment="1" applyProtection="1">
      <alignment horizontal="right" vertical="center"/>
      <protection locked="0"/>
    </xf>
    <xf numFmtId="166"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31" xfId="1" applyFont="1" applyBorder="1" applyAlignment="1" applyProtection="1">
      <alignment horizontal="left" wrapText="1"/>
      <protection locked="0"/>
    </xf>
    <xf numFmtId="0" fontId="7" fillId="0" borderId="22" xfId="1" applyFont="1" applyBorder="1" applyAlignment="1" applyProtection="1">
      <alignment horizontal="left"/>
      <protection locked="0"/>
    </xf>
    <xf numFmtId="0" fontId="7" fillId="0" borderId="38" xfId="1" applyFont="1" applyBorder="1" applyAlignment="1" applyProtection="1">
      <alignment horizontal="left"/>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xf numFmtId="0" fontId="7" fillId="0" borderId="45" xfId="1" applyFont="1" applyBorder="1" applyAlignment="1" applyProtection="1">
      <alignment horizontal="center" vertical="center"/>
    </xf>
    <xf numFmtId="168" fontId="7" fillId="0" borderId="25" xfId="12" applyNumberFormat="1" applyFont="1" applyBorder="1" applyAlignment="1" applyProtection="1">
      <alignment horizontal="left" vertical="top" wrapText="1"/>
      <protection locked="0"/>
    </xf>
    <xf numFmtId="168" fontId="7" fillId="0" borderId="16" xfId="12" applyNumberFormat="1" applyFont="1" applyBorder="1" applyAlignment="1" applyProtection="1">
      <alignment horizontal="left" vertical="top" wrapText="1"/>
      <protection locked="0"/>
    </xf>
    <xf numFmtId="168" fontId="7" fillId="0" borderId="37" xfId="12" applyNumberFormat="1" applyFont="1" applyBorder="1" applyAlignment="1" applyProtection="1">
      <alignment horizontal="left" vertical="top" wrapText="1"/>
      <protection locked="0"/>
    </xf>
    <xf numFmtId="0" fontId="7" fillId="0" borderId="46" xfId="1" applyFont="1" applyBorder="1" applyAlignment="1" applyProtection="1">
      <alignment horizontal="center" vertical="center" wrapText="1"/>
    </xf>
  </cellXfs>
  <cellStyles count="15">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topLeftCell="A6" zoomScale="97" zoomScaleNormal="57" zoomScalePageLayoutView="91" workbookViewId="0">
      <selection activeCell="C14" sqref="C14"/>
    </sheetView>
  </sheetViews>
  <sheetFormatPr baseColWidth="10"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19"/>
      <c r="C2" s="120" t="s">
        <v>0</v>
      </c>
      <c r="D2" s="121"/>
      <c r="E2" s="121"/>
      <c r="F2" s="121"/>
      <c r="G2" s="121"/>
      <c r="H2" s="122"/>
    </row>
    <row r="3" spans="2:8" ht="12.75" customHeight="1" x14ac:dyDescent="0.2">
      <c r="B3" s="119"/>
      <c r="C3" s="123"/>
      <c r="D3" s="124"/>
      <c r="E3" s="124"/>
      <c r="F3" s="124"/>
      <c r="G3" s="124"/>
      <c r="H3" s="125"/>
    </row>
    <row r="4" spans="2:8" ht="32.1" customHeight="1" x14ac:dyDescent="0.2">
      <c r="B4" s="119"/>
      <c r="C4" s="123"/>
      <c r="D4" s="124"/>
      <c r="E4" s="124"/>
      <c r="F4" s="124"/>
      <c r="G4" s="124"/>
      <c r="H4" s="125"/>
    </row>
    <row r="5" spans="2:8" ht="27.75" customHeight="1" x14ac:dyDescent="0.2">
      <c r="B5" s="119"/>
      <c r="C5" s="126"/>
      <c r="D5" s="127"/>
      <c r="E5" s="127"/>
      <c r="F5" s="127"/>
      <c r="G5" s="127"/>
      <c r="H5" s="128"/>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29" t="s">
        <v>180</v>
      </c>
      <c r="D8" s="130"/>
      <c r="E8" s="130"/>
      <c r="F8" s="130"/>
      <c r="G8" s="130"/>
      <c r="H8" s="131"/>
    </row>
    <row r="9" spans="2:8" ht="50.1" customHeight="1" x14ac:dyDescent="0.2">
      <c r="B9" s="49" t="s">
        <v>2</v>
      </c>
      <c r="C9" s="31" t="s">
        <v>21</v>
      </c>
      <c r="D9" s="32" t="s">
        <v>3</v>
      </c>
      <c r="E9" s="132" t="s">
        <v>65</v>
      </c>
      <c r="F9" s="133"/>
      <c r="G9" s="133"/>
      <c r="H9" s="134"/>
    </row>
    <row r="10" spans="2:8" ht="33.950000000000003" customHeight="1" x14ac:dyDescent="0.2">
      <c r="B10" s="50" t="s">
        <v>4</v>
      </c>
      <c r="C10" s="95" t="s">
        <v>196</v>
      </c>
      <c r="D10" s="32" t="s">
        <v>5</v>
      </c>
      <c r="E10" s="116" t="s">
        <v>190</v>
      </c>
      <c r="F10" s="117"/>
      <c r="G10" s="117"/>
      <c r="H10" s="118"/>
    </row>
    <row r="11" spans="2:8" ht="15.75" x14ac:dyDescent="0.2">
      <c r="B11" s="51" t="s">
        <v>6</v>
      </c>
      <c r="C11" s="33" t="s">
        <v>151</v>
      </c>
      <c r="D11" s="34" t="s">
        <v>7</v>
      </c>
      <c r="E11" s="116" t="s">
        <v>83</v>
      </c>
      <c r="F11" s="117"/>
      <c r="G11" s="117"/>
      <c r="H11" s="118"/>
    </row>
    <row r="12" spans="2:8" ht="15" customHeight="1" x14ac:dyDescent="0.25">
      <c r="B12" s="108" t="s">
        <v>8</v>
      </c>
      <c r="C12" s="110">
        <v>3567534</v>
      </c>
      <c r="D12" s="112" t="s">
        <v>9</v>
      </c>
      <c r="E12" s="55" t="s">
        <v>174</v>
      </c>
      <c r="F12" s="35" t="s">
        <v>196</v>
      </c>
      <c r="G12" s="57"/>
      <c r="H12" s="114" t="s">
        <v>165</v>
      </c>
    </row>
    <row r="13" spans="2:8" ht="15.75" x14ac:dyDescent="0.25">
      <c r="B13" s="109"/>
      <c r="C13" s="111"/>
      <c r="D13" s="113"/>
      <c r="E13" s="56" t="s">
        <v>166</v>
      </c>
      <c r="F13" s="36" t="s">
        <v>191</v>
      </c>
      <c r="G13" s="58"/>
      <c r="H13" s="115"/>
    </row>
    <row r="14" spans="2:8" ht="15.75" x14ac:dyDescent="0.2">
      <c r="B14" s="52" t="s">
        <v>10</v>
      </c>
      <c r="C14" s="96">
        <v>3854329</v>
      </c>
      <c r="D14" s="52" t="s">
        <v>11</v>
      </c>
      <c r="E14" s="106" t="s">
        <v>158</v>
      </c>
      <c r="F14" s="107"/>
      <c r="G14" s="59" t="s">
        <v>12</v>
      </c>
      <c r="H14" s="92" t="s">
        <v>78</v>
      </c>
    </row>
    <row r="15" spans="2:8" ht="21" customHeight="1" x14ac:dyDescent="0.2">
      <c r="B15" s="51" t="s">
        <v>13</v>
      </c>
      <c r="C15" s="103" t="s">
        <v>40</v>
      </c>
      <c r="D15" s="104"/>
      <c r="E15" s="104"/>
      <c r="F15" s="104"/>
      <c r="G15" s="104"/>
      <c r="H15" s="105"/>
    </row>
    <row r="17" spans="2:8" ht="41.1" customHeight="1" x14ac:dyDescent="0.25">
      <c r="B17" s="53" t="s">
        <v>14</v>
      </c>
      <c r="C17" s="1" t="s">
        <v>195</v>
      </c>
      <c r="D17" s="37"/>
      <c r="E17" s="37"/>
      <c r="F17" s="37"/>
      <c r="G17" s="37"/>
      <c r="H17" s="37"/>
    </row>
    <row r="18" spans="2:8" ht="15" x14ac:dyDescent="0.25">
      <c r="B18" s="53" t="s">
        <v>15</v>
      </c>
      <c r="C18" s="2" t="s">
        <v>189</v>
      </c>
      <c r="D18" s="38"/>
      <c r="E18" s="38"/>
      <c r="F18" s="38"/>
      <c r="G18" s="38"/>
    </row>
    <row r="19" spans="2:8" ht="15" x14ac:dyDescent="0.25">
      <c r="B19" s="53" t="s">
        <v>16</v>
      </c>
      <c r="C19" s="2" t="s">
        <v>189</v>
      </c>
      <c r="D19" s="38"/>
      <c r="E19" s="38"/>
      <c r="F19" s="38"/>
      <c r="G19" s="38"/>
      <c r="H19" s="38"/>
    </row>
    <row r="20" spans="2:8" x14ac:dyDescent="0.2">
      <c r="C20" s="39"/>
      <c r="D20" s="39"/>
      <c r="E20" s="39"/>
    </row>
    <row r="28" spans="2:8" x14ac:dyDescent="0.2">
      <c r="G28" s="45"/>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01"/>
  <sheetViews>
    <sheetView showGridLines="0" tabSelected="1" topLeftCell="B15" zoomScale="90" zoomScaleNormal="161" workbookViewId="0">
      <selection activeCell="B27" sqref="B27"/>
    </sheetView>
  </sheetViews>
  <sheetFormatPr baseColWidth="10"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16" s="60" customFormat="1" ht="14.1" customHeight="1" x14ac:dyDescent="0.25"/>
    <row r="2" spans="2:16" s="60" customFormat="1" x14ac:dyDescent="0.25">
      <c r="B2" s="179"/>
      <c r="C2" s="180" t="s">
        <v>118</v>
      </c>
      <c r="D2" s="181"/>
      <c r="E2" s="181"/>
      <c r="F2" s="181"/>
      <c r="G2" s="181"/>
      <c r="H2" s="181"/>
      <c r="I2" s="181"/>
      <c r="J2" s="181"/>
      <c r="K2" s="181"/>
      <c r="L2" s="181"/>
      <c r="M2" s="181"/>
      <c r="N2" s="181"/>
      <c r="O2" s="181"/>
      <c r="P2" s="182"/>
    </row>
    <row r="3" spans="2:16" s="60" customFormat="1" ht="20.25" customHeight="1" x14ac:dyDescent="0.25">
      <c r="B3" s="179"/>
      <c r="C3" s="183"/>
      <c r="D3" s="184"/>
      <c r="E3" s="184"/>
      <c r="F3" s="184"/>
      <c r="G3" s="184"/>
      <c r="H3" s="184"/>
      <c r="I3" s="184"/>
      <c r="J3" s="184"/>
      <c r="K3" s="184"/>
      <c r="L3" s="184"/>
      <c r="M3" s="184"/>
      <c r="N3" s="184"/>
      <c r="O3" s="184"/>
      <c r="P3" s="185"/>
    </row>
    <row r="4" spans="2:16" s="60" customFormat="1" ht="53.1" customHeight="1" x14ac:dyDescent="0.25">
      <c r="B4" s="179"/>
      <c r="C4" s="183"/>
      <c r="D4" s="184"/>
      <c r="E4" s="184"/>
      <c r="F4" s="184"/>
      <c r="G4" s="184"/>
      <c r="H4" s="184"/>
      <c r="I4" s="184"/>
      <c r="J4" s="184"/>
      <c r="K4" s="184"/>
      <c r="L4" s="184"/>
      <c r="M4" s="184"/>
      <c r="N4" s="184"/>
      <c r="O4" s="184"/>
      <c r="P4" s="185"/>
    </row>
    <row r="5" spans="2:16" s="60" customFormat="1" x14ac:dyDescent="0.25">
      <c r="B5" s="186"/>
      <c r="C5" s="187"/>
      <c r="D5" s="187"/>
      <c r="E5" s="187"/>
      <c r="F5" s="187"/>
      <c r="G5" s="187"/>
      <c r="H5" s="187"/>
      <c r="I5" s="187"/>
      <c r="J5" s="187"/>
      <c r="K5" s="187"/>
      <c r="L5" s="187"/>
      <c r="M5" s="187"/>
      <c r="N5" s="187"/>
      <c r="O5" s="187"/>
      <c r="P5" s="188"/>
    </row>
    <row r="6" spans="2:16" x14ac:dyDescent="0.25">
      <c r="B6" s="18" t="s">
        <v>99</v>
      </c>
      <c r="C6" s="189" t="str">
        <f>IFERROR('1. Hoja de Vida'!C10,"")</f>
        <v>Número de turistas nacionales que visitan Bogotá</v>
      </c>
      <c r="D6" s="190"/>
      <c r="E6" s="190"/>
      <c r="F6" s="190"/>
      <c r="G6" s="190"/>
      <c r="H6" s="190"/>
      <c r="I6" s="190"/>
      <c r="J6" s="190"/>
      <c r="K6" s="190"/>
      <c r="L6" s="190"/>
      <c r="M6" s="190"/>
      <c r="N6" s="190"/>
      <c r="O6" s="190"/>
      <c r="P6" s="191"/>
    </row>
    <row r="7" spans="2:16" ht="20.100000000000001" customHeight="1" x14ac:dyDescent="0.25">
      <c r="B7" s="19" t="s">
        <v>100</v>
      </c>
      <c r="C7" s="175" t="s">
        <v>40</v>
      </c>
      <c r="D7" s="176"/>
      <c r="E7" s="176"/>
      <c r="F7" s="176"/>
      <c r="G7" s="176"/>
      <c r="H7" s="176"/>
      <c r="I7" s="176"/>
      <c r="J7" s="176"/>
      <c r="K7" s="176"/>
      <c r="L7" s="176"/>
      <c r="M7" s="176"/>
      <c r="N7" s="176"/>
      <c r="O7" s="176"/>
      <c r="P7" s="197"/>
    </row>
    <row r="8" spans="2:16" ht="15.95" customHeight="1" x14ac:dyDescent="0.25">
      <c r="B8" s="61" t="s">
        <v>101</v>
      </c>
      <c r="C8" s="175" t="s">
        <v>94</v>
      </c>
      <c r="D8" s="176"/>
      <c r="E8" s="176"/>
      <c r="F8" s="176"/>
      <c r="G8" s="176"/>
      <c r="H8" s="176"/>
      <c r="I8" s="176"/>
      <c r="J8" s="177"/>
      <c r="K8" s="173" t="s">
        <v>98</v>
      </c>
      <c r="L8" s="174"/>
      <c r="M8" s="192">
        <v>44370</v>
      </c>
      <c r="N8" s="193"/>
      <c r="O8" s="193"/>
      <c r="P8" s="194"/>
    </row>
    <row r="9" spans="2:16" x14ac:dyDescent="0.25">
      <c r="B9" s="61" t="s">
        <v>102</v>
      </c>
      <c r="C9" s="175" t="s">
        <v>194</v>
      </c>
      <c r="D9" s="176"/>
      <c r="E9" s="176"/>
      <c r="F9" s="176"/>
      <c r="G9" s="176"/>
      <c r="H9" s="176"/>
      <c r="I9" s="176"/>
      <c r="J9" s="176"/>
      <c r="K9" s="176"/>
      <c r="L9" s="176"/>
      <c r="M9" s="176"/>
      <c r="N9" s="176"/>
      <c r="O9" s="176"/>
      <c r="P9" s="197"/>
    </row>
    <row r="10" spans="2:16" s="60" customFormat="1" ht="6.95" customHeight="1" x14ac:dyDescent="0.25">
      <c r="B10" s="201"/>
      <c r="C10" s="202"/>
      <c r="D10" s="202"/>
      <c r="E10" s="202"/>
      <c r="F10" s="202"/>
      <c r="G10" s="202"/>
      <c r="H10" s="202"/>
      <c r="I10" s="202"/>
      <c r="J10" s="202"/>
      <c r="K10" s="202"/>
      <c r="L10" s="202"/>
      <c r="M10" s="202"/>
      <c r="N10" s="202"/>
      <c r="O10" s="202"/>
      <c r="P10" s="203"/>
    </row>
    <row r="11" spans="2:16" s="60" customFormat="1" x14ac:dyDescent="0.25">
      <c r="B11" s="198" t="s">
        <v>126</v>
      </c>
      <c r="C11" s="199"/>
      <c r="D11" s="199"/>
      <c r="E11" s="199"/>
      <c r="F11" s="199"/>
      <c r="G11" s="199"/>
      <c r="H11" s="199"/>
      <c r="I11" s="199"/>
      <c r="J11" s="199"/>
      <c r="K11" s="199"/>
      <c r="L11" s="199"/>
      <c r="M11" s="199"/>
      <c r="N11" s="199"/>
      <c r="O11" s="199"/>
      <c r="P11" s="200"/>
    </row>
    <row r="12" spans="2:16" s="60" customFormat="1" ht="15.95" customHeight="1" x14ac:dyDescent="0.25">
      <c r="B12" s="205" t="s">
        <v>162</v>
      </c>
      <c r="C12" s="204" t="s">
        <v>163</v>
      </c>
      <c r="D12" s="204"/>
      <c r="E12" s="195" t="s">
        <v>127</v>
      </c>
      <c r="F12" s="195"/>
      <c r="G12" s="195"/>
      <c r="H12" s="195"/>
      <c r="I12" s="195"/>
      <c r="J12" s="195"/>
      <c r="K12" s="195"/>
      <c r="L12" s="195"/>
      <c r="M12" s="195"/>
      <c r="N12" s="195"/>
      <c r="O12" s="195"/>
      <c r="P12" s="196"/>
    </row>
    <row r="13" spans="2:16" s="60" customFormat="1" x14ac:dyDescent="0.25">
      <c r="B13" s="206"/>
      <c r="C13" s="204"/>
      <c r="D13" s="204"/>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6" ht="31.5" x14ac:dyDescent="0.25">
      <c r="B14" s="93" t="str">
        <f>IFERROR('1. Hoja de Vida'!F12,"")</f>
        <v>Número de turistas nacionales que visitan Bogotá</v>
      </c>
      <c r="C14" s="178" t="s">
        <v>197</v>
      </c>
      <c r="D14" s="178"/>
      <c r="E14" s="102">
        <v>382912</v>
      </c>
      <c r="F14" s="102">
        <v>281004</v>
      </c>
      <c r="G14" s="102">
        <v>315287</v>
      </c>
      <c r="H14" s="102">
        <v>292920</v>
      </c>
      <c r="I14" s="102">
        <v>364736</v>
      </c>
      <c r="J14" s="94"/>
      <c r="K14" s="94"/>
      <c r="L14" s="94"/>
      <c r="M14" s="94"/>
      <c r="N14" s="94"/>
      <c r="O14" s="94"/>
      <c r="P14" s="94"/>
    </row>
    <row r="15" spans="2:16" ht="31.5" x14ac:dyDescent="0.25">
      <c r="B15" s="93" t="str">
        <f>IFERROR('1. Hoja de Vida'!F13,"")</f>
        <v>Número de turistas nacionales que se espera que visiten Bogotá</v>
      </c>
      <c r="C15" s="178" t="s">
        <v>197</v>
      </c>
      <c r="D15" s="178"/>
      <c r="E15" s="102">
        <v>325474.97375419998</v>
      </c>
      <c r="F15" s="102">
        <v>338283.41664809699</v>
      </c>
      <c r="G15" s="102">
        <v>288021.98176629498</v>
      </c>
      <c r="H15" s="102">
        <v>188526.95571044501</v>
      </c>
      <c r="I15" s="102">
        <v>222629.00423932701</v>
      </c>
      <c r="J15" s="102">
        <v>252255.247473617</v>
      </c>
      <c r="K15" s="102">
        <v>277993.12323301501</v>
      </c>
      <c r="L15" s="102">
        <v>300352.96964916302</v>
      </c>
      <c r="M15" s="102">
        <v>370440.29578675597</v>
      </c>
      <c r="N15" s="102">
        <v>407091.02665530902</v>
      </c>
      <c r="O15" s="102">
        <v>429579.91871573398</v>
      </c>
      <c r="P15" s="102">
        <v>453680.24390332302</v>
      </c>
    </row>
    <row r="16" spans="2:16" x14ac:dyDescent="0.25">
      <c r="B16" s="207" t="s">
        <v>124</v>
      </c>
      <c r="C16" s="207"/>
      <c r="D16" s="207"/>
      <c r="E16" s="99"/>
      <c r="F16" s="100"/>
      <c r="G16" s="100"/>
      <c r="H16" s="100"/>
      <c r="I16" s="100"/>
      <c r="J16" s="100"/>
      <c r="K16" s="100"/>
      <c r="L16" s="100"/>
      <c r="M16" s="100"/>
      <c r="N16" s="100"/>
      <c r="O16" s="100"/>
      <c r="P16" s="101"/>
    </row>
    <row r="17" spans="2:16" x14ac:dyDescent="0.25">
      <c r="B17" s="207" t="s">
        <v>130</v>
      </c>
      <c r="C17" s="207"/>
      <c r="D17" s="207"/>
      <c r="E17" s="25">
        <f>IFERROR((E14/E15),"")</f>
        <v>1.1764714060294439</v>
      </c>
      <c r="F17" s="87">
        <f>IFERROR((F14/F15),"")</f>
        <v>0.83067625006376677</v>
      </c>
      <c r="G17" s="87">
        <f t="shared" ref="G17:P17" si="0">IFERROR((G14/G15),"")</f>
        <v>1.094662976993986</v>
      </c>
      <c r="H17" s="87">
        <f t="shared" si="0"/>
        <v>1.5537300695073564</v>
      </c>
      <c r="I17" s="87">
        <f t="shared" si="0"/>
        <v>1.6383130367322105</v>
      </c>
      <c r="J17" s="87">
        <f t="shared" si="0"/>
        <v>0</v>
      </c>
      <c r="K17" s="87">
        <f t="shared" si="0"/>
        <v>0</v>
      </c>
      <c r="L17" s="87">
        <f t="shared" si="0"/>
        <v>0</v>
      </c>
      <c r="M17" s="87">
        <f t="shared" si="0"/>
        <v>0</v>
      </c>
      <c r="N17" s="87">
        <f t="shared" si="0"/>
        <v>0</v>
      </c>
      <c r="O17" s="87">
        <f t="shared" si="0"/>
        <v>0</v>
      </c>
      <c r="P17" s="88">
        <f t="shared" si="0"/>
        <v>0</v>
      </c>
    </row>
    <row r="18" spans="2:16" s="60" customFormat="1" x14ac:dyDescent="0.25">
      <c r="B18" s="65"/>
      <c r="C18" s="66"/>
      <c r="D18" s="66"/>
      <c r="E18" s="66"/>
      <c r="F18" s="66"/>
      <c r="G18" s="66"/>
      <c r="H18" s="66"/>
      <c r="I18" s="66"/>
      <c r="J18" s="66"/>
      <c r="K18" s="66"/>
      <c r="L18" s="66"/>
      <c r="M18" s="66"/>
      <c r="N18" s="66"/>
      <c r="O18" s="66"/>
      <c r="P18" s="67"/>
    </row>
    <row r="19" spans="2:16" s="60" customFormat="1" x14ac:dyDescent="0.25">
      <c r="B19" s="170" t="s">
        <v>89</v>
      </c>
      <c r="C19" s="171"/>
      <c r="D19" s="171"/>
      <c r="E19" s="171"/>
      <c r="F19" s="171"/>
      <c r="G19" s="171"/>
      <c r="H19" s="171"/>
      <c r="I19" s="171"/>
      <c r="J19" s="171"/>
      <c r="K19" s="171"/>
      <c r="L19" s="171"/>
      <c r="M19" s="171"/>
      <c r="N19" s="171"/>
      <c r="O19" s="171"/>
      <c r="P19" s="172"/>
    </row>
    <row r="20" spans="2:16" x14ac:dyDescent="0.25">
      <c r="B20" s="161" t="s">
        <v>142</v>
      </c>
      <c r="C20" s="162"/>
      <c r="D20" s="162"/>
      <c r="E20" s="162"/>
      <c r="F20" s="162"/>
      <c r="G20" s="163"/>
      <c r="H20" s="167" t="s">
        <v>129</v>
      </c>
      <c r="I20" s="167"/>
      <c r="J20" s="167"/>
      <c r="K20" s="167"/>
      <c r="L20" s="168" t="s">
        <v>90</v>
      </c>
      <c r="M20" s="168"/>
      <c r="N20" s="168"/>
      <c r="O20" s="168"/>
      <c r="P20" s="168"/>
    </row>
    <row r="21" spans="2:16" ht="24" customHeight="1" x14ac:dyDescent="0.25">
      <c r="B21" s="164"/>
      <c r="C21" s="165"/>
      <c r="D21" s="165"/>
      <c r="E21" s="165"/>
      <c r="F21" s="165"/>
      <c r="G21" s="166"/>
      <c r="H21" s="84" t="s">
        <v>93</v>
      </c>
      <c r="I21" s="84" t="s">
        <v>114</v>
      </c>
      <c r="J21" s="84" t="s">
        <v>95</v>
      </c>
      <c r="K21" s="84" t="s">
        <v>96</v>
      </c>
      <c r="L21" s="85" t="s">
        <v>91</v>
      </c>
      <c r="M21" s="169" t="s">
        <v>92</v>
      </c>
      <c r="N21" s="169"/>
      <c r="O21" s="169"/>
      <c r="P21" s="169"/>
    </row>
    <row r="22" spans="2:16" ht="20.100000000000001" customHeight="1" x14ac:dyDescent="0.25">
      <c r="B22" s="143" t="s">
        <v>128</v>
      </c>
      <c r="C22" s="144"/>
      <c r="D22" s="144"/>
      <c r="E22" s="144"/>
      <c r="F22" s="144"/>
      <c r="G22" s="145"/>
      <c r="H22" s="23">
        <f>IFERROR(AVERAGE(E17:G17),"")</f>
        <v>1.0339368776957321</v>
      </c>
      <c r="I22" s="23">
        <f>IFERROR(AVERAGE(H17:J17),"")</f>
        <v>1.0640143687465222</v>
      </c>
      <c r="J22" s="23">
        <f>IFERROR(AVERAGE(K17:M17),"")</f>
        <v>0</v>
      </c>
      <c r="K22" s="23">
        <f>IFERROR(AVERAGE(N17:P17),"")</f>
        <v>0</v>
      </c>
      <c r="L22" s="86"/>
      <c r="M22" s="139"/>
      <c r="N22" s="139"/>
      <c r="O22" s="139"/>
      <c r="P22" s="139"/>
    </row>
    <row r="23" spans="2:16" ht="20.100000000000001" customHeight="1" x14ac:dyDescent="0.25">
      <c r="B23" s="146" t="s">
        <v>125</v>
      </c>
      <c r="C23" s="147"/>
      <c r="D23" s="147"/>
      <c r="E23" s="147"/>
      <c r="F23" s="147"/>
      <c r="G23" s="148"/>
      <c r="H23" s="140">
        <f>IFERROR((AVERAGE(H22:K22)/('1. Hoja de Vida'!C14)),"")</f>
        <v>1.3607759265246001E-7</v>
      </c>
      <c r="I23" s="141"/>
      <c r="J23" s="141"/>
      <c r="K23" s="142"/>
      <c r="L23" s="86"/>
      <c r="M23" s="139"/>
      <c r="N23" s="139"/>
      <c r="O23" s="139"/>
      <c r="P23" s="139"/>
    </row>
    <row r="24" spans="2:16" ht="9.9499999999999993" customHeight="1" x14ac:dyDescent="0.25">
      <c r="B24" s="20"/>
      <c r="C24" s="21"/>
      <c r="D24" s="21"/>
      <c r="E24" s="21"/>
      <c r="F24" s="21"/>
      <c r="G24" s="21"/>
      <c r="H24" s="21"/>
      <c r="I24" s="21"/>
      <c r="J24" s="21"/>
      <c r="K24" s="21"/>
      <c r="L24" s="21"/>
      <c r="M24" s="21"/>
      <c r="N24" s="21"/>
      <c r="O24" s="21"/>
      <c r="P24" s="22"/>
    </row>
    <row r="25" spans="2:16" x14ac:dyDescent="0.25">
      <c r="B25" s="136" t="s">
        <v>138</v>
      </c>
      <c r="C25" s="137"/>
      <c r="D25" s="137"/>
      <c r="E25" s="137"/>
      <c r="F25" s="137"/>
      <c r="G25" s="137"/>
      <c r="H25" s="137"/>
      <c r="I25" s="137"/>
      <c r="J25" s="137"/>
      <c r="K25" s="137"/>
      <c r="L25" s="137"/>
      <c r="M25" s="137"/>
      <c r="N25" s="137"/>
      <c r="O25" s="137"/>
      <c r="P25" s="138"/>
    </row>
    <row r="26" spans="2:16" ht="57.75" customHeight="1" x14ac:dyDescent="0.25">
      <c r="B26" s="213" t="s">
        <v>145</v>
      </c>
      <c r="C26" s="149" t="s">
        <v>199</v>
      </c>
      <c r="D26" s="150"/>
      <c r="E26" s="150"/>
      <c r="F26" s="150"/>
      <c r="G26" s="150"/>
      <c r="H26" s="150"/>
      <c r="I26" s="150"/>
      <c r="J26" s="150"/>
      <c r="K26" s="150"/>
      <c r="L26" s="150"/>
      <c r="M26" s="150"/>
      <c r="N26" s="150"/>
      <c r="O26" s="150"/>
      <c r="P26" s="151"/>
    </row>
    <row r="27" spans="2:16" ht="35.25" customHeight="1" x14ac:dyDescent="0.25">
      <c r="B27" s="217" t="s">
        <v>146</v>
      </c>
      <c r="C27" s="214" t="s">
        <v>200</v>
      </c>
      <c r="D27" s="215"/>
      <c r="E27" s="215"/>
      <c r="F27" s="215"/>
      <c r="G27" s="215"/>
      <c r="H27" s="215"/>
      <c r="I27" s="215"/>
      <c r="J27" s="215"/>
      <c r="K27" s="215"/>
      <c r="L27" s="215"/>
      <c r="M27" s="215"/>
      <c r="N27" s="215"/>
      <c r="O27" s="215"/>
      <c r="P27" s="216"/>
    </row>
    <row r="28" spans="2:16" x14ac:dyDescent="0.25">
      <c r="B28" s="68" t="s">
        <v>147</v>
      </c>
      <c r="C28" s="149"/>
      <c r="D28" s="150"/>
      <c r="E28" s="150"/>
      <c r="F28" s="150"/>
      <c r="G28" s="150"/>
      <c r="H28" s="150"/>
      <c r="I28" s="150"/>
      <c r="J28" s="150"/>
      <c r="K28" s="150"/>
      <c r="L28" s="150"/>
      <c r="M28" s="150"/>
      <c r="N28" s="150"/>
      <c r="O28" s="150"/>
      <c r="P28" s="151"/>
    </row>
    <row r="29" spans="2:16" x14ac:dyDescent="0.25">
      <c r="B29" s="69" t="s">
        <v>148</v>
      </c>
      <c r="C29" s="152"/>
      <c r="D29" s="153"/>
      <c r="E29" s="153"/>
      <c r="F29" s="153"/>
      <c r="G29" s="153"/>
      <c r="H29" s="153"/>
      <c r="I29" s="153"/>
      <c r="J29" s="153"/>
      <c r="K29" s="153"/>
      <c r="L29" s="153"/>
      <c r="M29" s="153"/>
      <c r="N29" s="153"/>
      <c r="O29" s="153"/>
      <c r="P29" s="154"/>
    </row>
    <row r="30" spans="2:16" x14ac:dyDescent="0.25">
      <c r="B30" s="97" t="s">
        <v>193</v>
      </c>
      <c r="C30" s="155"/>
      <c r="D30" s="156"/>
      <c r="E30" s="156"/>
      <c r="F30" s="156"/>
      <c r="G30" s="156"/>
      <c r="H30" s="156"/>
      <c r="I30" s="156"/>
      <c r="J30" s="156"/>
      <c r="K30" s="156"/>
      <c r="L30" s="156"/>
      <c r="M30" s="156"/>
      <c r="N30" s="156"/>
      <c r="O30" s="156"/>
      <c r="P30" s="157"/>
    </row>
    <row r="31" spans="2:16" ht="73.5" customHeight="1" x14ac:dyDescent="0.25">
      <c r="B31" s="98" t="s">
        <v>192</v>
      </c>
      <c r="C31" s="158" t="s">
        <v>198</v>
      </c>
      <c r="D31" s="159"/>
      <c r="E31" s="159"/>
      <c r="F31" s="159"/>
      <c r="G31" s="159"/>
      <c r="H31" s="159"/>
      <c r="I31" s="159"/>
      <c r="J31" s="159"/>
      <c r="K31" s="159"/>
      <c r="L31" s="159"/>
      <c r="M31" s="159"/>
      <c r="N31" s="159"/>
      <c r="O31" s="159"/>
      <c r="P31" s="160"/>
    </row>
    <row r="32" spans="2:16" s="60" customFormat="1" x14ac:dyDescent="0.25"/>
    <row r="33" spans="2:4" s="60" customFormat="1" x14ac:dyDescent="0.25">
      <c r="B33" s="135" t="s">
        <v>137</v>
      </c>
      <c r="C33" s="135"/>
      <c r="D33" s="70"/>
    </row>
    <row r="34" spans="2:4" s="60" customFormat="1" ht="33.950000000000003" customHeight="1" x14ac:dyDescent="0.25">
      <c r="B34" s="71" t="s">
        <v>135</v>
      </c>
      <c r="C34" s="72" t="s">
        <v>136</v>
      </c>
      <c r="D34" s="73"/>
    </row>
    <row r="35" spans="2:4" s="60" customFormat="1" x14ac:dyDescent="0.25">
      <c r="B35" s="74" t="s">
        <v>134</v>
      </c>
      <c r="C35" s="75" t="s">
        <v>123</v>
      </c>
      <c r="D35" s="76"/>
    </row>
    <row r="36" spans="2:4" s="60" customFormat="1" ht="14.1" customHeight="1" x14ac:dyDescent="0.25">
      <c r="B36" s="77" t="s">
        <v>131</v>
      </c>
      <c r="C36" s="78" t="s">
        <v>139</v>
      </c>
      <c r="D36" s="79"/>
    </row>
    <row r="37" spans="2:4" s="60" customFormat="1" ht="18" customHeight="1" x14ac:dyDescent="0.25">
      <c r="B37" s="80" t="s">
        <v>132</v>
      </c>
      <c r="C37" s="78" t="s">
        <v>140</v>
      </c>
      <c r="D37" s="79"/>
    </row>
    <row r="38" spans="2:4" s="60" customFormat="1" ht="15.95" customHeight="1" x14ac:dyDescent="0.25">
      <c r="B38" s="81" t="s">
        <v>133</v>
      </c>
      <c r="C38" s="82" t="s">
        <v>141</v>
      </c>
      <c r="D38" s="83"/>
    </row>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sheetData>
  <mergeCells count="36">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3:C33"/>
    <mergeCell ref="B25:P25"/>
    <mergeCell ref="M23:P23"/>
    <mergeCell ref="H23:K23"/>
    <mergeCell ref="B22:G22"/>
    <mergeCell ref="B23:G23"/>
    <mergeCell ref="C28:P28"/>
    <mergeCell ref="C29:P29"/>
    <mergeCell ref="C30:P30"/>
    <mergeCell ref="C31:P31"/>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opLeftCell="A16" zoomScaleNormal="165" workbookViewId="0">
      <selection activeCell="G18" sqref="G18"/>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8" t="s">
        <v>44</v>
      </c>
      <c r="C2" s="208"/>
    </row>
    <row r="3" spans="2:8" x14ac:dyDescent="0.25">
      <c r="B3" s="9"/>
      <c r="C3" s="9"/>
    </row>
    <row r="4" spans="2:8" x14ac:dyDescent="0.25">
      <c r="B4" s="13" t="s">
        <v>45</v>
      </c>
      <c r="C4" s="13" t="s">
        <v>46</v>
      </c>
    </row>
    <row r="5" spans="2:8" x14ac:dyDescent="0.25">
      <c r="B5" s="209" t="s">
        <v>115</v>
      </c>
      <c r="C5" s="210"/>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1" t="s">
        <v>161</v>
      </c>
      <c r="C19" s="212"/>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09" t="s">
        <v>143</v>
      </c>
      <c r="C27" s="210"/>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9" t="s">
        <v>175</v>
      </c>
    </row>
    <row r="31" spans="1:7" x14ac:dyDescent="0.25">
      <c r="B31" t="s">
        <v>84</v>
      </c>
      <c r="D31" s="90" t="s">
        <v>176</v>
      </c>
    </row>
    <row r="32" spans="1:7" x14ac:dyDescent="0.25">
      <c r="B32" t="s">
        <v>123</v>
      </c>
      <c r="D32" s="90" t="s">
        <v>177</v>
      </c>
    </row>
    <row r="33" spans="1:4" x14ac:dyDescent="0.25">
      <c r="A33" s="7" t="s">
        <v>97</v>
      </c>
      <c r="B33" s="7" t="s">
        <v>121</v>
      </c>
      <c r="D33" s="91" t="s">
        <v>178</v>
      </c>
    </row>
    <row r="34" spans="1:4" x14ac:dyDescent="0.25">
      <c r="A34" s="4" t="s">
        <v>18</v>
      </c>
      <c r="B34" s="4" t="s">
        <v>18</v>
      </c>
      <c r="D34" s="90" t="s">
        <v>179</v>
      </c>
    </row>
    <row r="35" spans="1:4" x14ac:dyDescent="0.25">
      <c r="A35" t="s">
        <v>93</v>
      </c>
      <c r="B35" t="s">
        <v>122</v>
      </c>
      <c r="D35" s="90" t="s">
        <v>180</v>
      </c>
    </row>
    <row r="36" spans="1:4" x14ac:dyDescent="0.25">
      <c r="A36" t="s">
        <v>94</v>
      </c>
      <c r="B36" t="s">
        <v>120</v>
      </c>
      <c r="D36" s="90" t="s">
        <v>181</v>
      </c>
    </row>
    <row r="37" spans="1:4" x14ac:dyDescent="0.25">
      <c r="A37" t="s">
        <v>95</v>
      </c>
      <c r="D37" s="90" t="s">
        <v>182</v>
      </c>
    </row>
    <row r="38" spans="1:4" x14ac:dyDescent="0.25">
      <c r="A38" t="s">
        <v>96</v>
      </c>
      <c r="D38" s="91" t="s">
        <v>183</v>
      </c>
    </row>
    <row r="39" spans="1:4" x14ac:dyDescent="0.25">
      <c r="D39" s="90" t="s">
        <v>184</v>
      </c>
    </row>
    <row r="40" spans="1:4" x14ac:dyDescent="0.25">
      <c r="D40" s="90" t="s">
        <v>185</v>
      </c>
    </row>
    <row r="41" spans="1:4" x14ac:dyDescent="0.25">
      <c r="D41" s="91" t="s">
        <v>186</v>
      </c>
    </row>
    <row r="42" spans="1:4" x14ac:dyDescent="0.25">
      <c r="D42" s="90" t="s">
        <v>187</v>
      </c>
    </row>
    <row r="43" spans="1:4" x14ac:dyDescent="0.25">
      <c r="D43" s="90"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dcterms:created xsi:type="dcterms:W3CDTF">2020-07-13T16:49:57Z</dcterms:created>
  <dcterms:modified xsi:type="dcterms:W3CDTF">2021-06-25T23:44:54Z</dcterms:modified>
</cp:coreProperties>
</file>