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DT\IDT-2020-2021-2022\AÑO 2022\FEBRERO 2022\Indicadores 2022_PRY\"/>
    </mc:Choice>
  </mc:AlternateContent>
  <bookViews>
    <workbookView xWindow="0" yWindow="0" windowWidth="20490" windowHeight="8940" tabRatio="500" activeTab="1"/>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23" i="7" l="1"/>
  <c r="C6" i="7" l="1"/>
  <c r="I17" i="7" l="1"/>
  <c r="H17" i="7"/>
  <c r="G17" i="7"/>
  <c r="F17" i="7"/>
  <c r="E17" i="7"/>
  <c r="J17" i="7"/>
  <c r="B15" i="7"/>
  <c r="B14" i="7"/>
  <c r="L17" i="7"/>
  <c r="M17" i="7"/>
  <c r="K17" i="7"/>
  <c r="N17" i="7"/>
  <c r="O17" i="7"/>
  <c r="P17" i="7"/>
  <c r="K22" i="7" l="1"/>
  <c r="J22" i="7"/>
  <c r="I22" i="7"/>
  <c r="H22" i="7"/>
</calcChain>
</file>

<file path=xl/sharedStrings.xml><?xml version="1.0" encoding="utf-8"?>
<sst xmlns="http://schemas.openxmlformats.org/spreadsheetml/2006/main" count="241" uniqueCount="202">
  <si>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</si>
  <si>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</si>
  <si>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</si>
  <si>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</si>
  <si>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</si>
  <si>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</si>
  <si>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</si>
  <si>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</si>
  <si>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</si>
  <si>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</si>
  <si>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</si>
  <si>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</si>
  <si>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</si>
  <si>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</si>
  <si>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</si>
  <si>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</si>
  <si>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</si>
  <si>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</si>
  <si>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</si>
  <si>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</si>
  <si>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</si>
  <si>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</si>
  <si>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</si>
  <si>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</si>
  <si>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</si>
  <si>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</si>
  <si>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</si>
  <si>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</si>
  <si>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</si>
  <si>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</si>
  <si>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</si>
  <si>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</si>
  <si>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</si>
  <si>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</si>
  <si>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</si>
  <si>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</si>
  <si>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</si>
  <si>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</si>
  <si>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</si>
  <si>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</si>
  <si>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</si>
  <si>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</si>
  <si>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</si>
  <si>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</si>
  <si>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</si>
  <si>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</si>
  <si>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</si>
  <si>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</si>
  <si>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</si>
  <si>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</si>
  <si>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</si>
  <si>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</si>
  <si>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</si>
  <si>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</si>
  <si>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</si>
  <si>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</si>
  <si>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</si>
  <si>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</si>
  <si>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</si>
  <si>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</si>
  <si>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</si>
  <si>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</si>
  <si>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</si>
  <si>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</si>
  <si>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</si>
  <si>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</si>
  <si>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</si>
  <si>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</si>
  <si>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</si>
  <si>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</si>
  <si>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</si>
  <si>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</si>
  <si>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</si>
  <si>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</si>
  <si>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</si>
  <si>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</si>
  <si>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</si>
  <si>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</si>
  <si>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</si>
  <si>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</si>
  <si>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</si>
  <si>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</si>
  <si>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</si>
  <si>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</si>
  <si>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</si>
  <si>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</si>
  <si>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</si>
  <si>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</si>
  <si>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</si>
  <si>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</si>
  <si>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</si>
  <si>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</si>
  <si>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</si>
  <si>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</si>
  <si>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</si>
  <si>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</si>
  <si>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</si>
  <si>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</si>
  <si>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</si>
  <si>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</si>
  <si>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</si>
  <si>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</si>
  <si>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</si>
  <si>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</si>
  <si>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</si>
  <si>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</si>
  <si>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</si>
  <si>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</si>
  <si>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</si>
  <si>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</si>
  <si>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</si>
  <si>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</si>
  <si>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</si>
  <si>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</si>
  <si>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</si>
  <si>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</si>
  <si>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</si>
  <si>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</si>
  <si>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</si>
  <si>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</si>
  <si>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</si>
  <si>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</si>
  <si>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</si>
  <si>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</si>
  <si>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</si>
  <si>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</si>
  <si>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</si>
  <si>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</si>
  <si>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</si>
  <si>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</si>
  <si>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</si>
  <si>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</si>
  <si>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</si>
  <si>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</si>
  <si>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</si>
  <si>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</si>
  <si>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</si>
  <si>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</si>
  <si>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</si>
  <si>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</si>
  <si>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</si>
  <si>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</si>
  <si>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</si>
  <si>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</si>
  <si>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</si>
  <si>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</si>
  <si>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</si>
  <si>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</si>
  <si>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</si>
  <si>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</si>
  <si>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</si>
  <si>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</si>
  <si>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</si>
  <si>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</si>
  <si>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</si>
  <si>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</si>
  <si>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</si>
  <si>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</si>
  <si>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</si>
  <si>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</si>
  <si>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</si>
  <si>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</si>
  <si>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</si>
  <si>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</si>
  <si>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</si>
  <si>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</si>
  <si>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</si>
  <si>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</si>
  <si>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</si>
  <si>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</si>
  <si>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</si>
  <si>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</si>
  <si>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</si>
  <si>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</si>
  <si>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</si>
  <si>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</si>
  <si>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</si>
  <si>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</si>
  <si>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</si>
  <si>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</si>
  <si>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</si>
  <si>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</si>
  <si>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</si>
  <si>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</si>
  <si>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</si>
  <si>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</si>
  <si>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</si>
  <si>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</si>
  <si>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</si>
  <si>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Número de turistas internacionales que visitan Bogotá</t>
  </si>
  <si>
    <t>Medir el número de turistas internacionales que visitan la ciudad de Bogotá</t>
  </si>
  <si>
    <t>Número de turistas internacionales que se espera que visiten Bogotá</t>
  </si>
  <si>
    <t>Notas</t>
  </si>
  <si>
    <t>Primaria: Recolección en campo Encuesta viajeros Bogotá</t>
  </si>
  <si>
    <t>Turista internacional: Un visitante de origen internacional que en su viaje incluye una pernoctación (de 1 a 365 noches).</t>
  </si>
  <si>
    <t>Sebastián Carvajal, Luis Pineda y Mile Lorena Piñeros, Contratista Observatorio de Turismo.</t>
  </si>
  <si>
    <t xml:space="preserve">Mauricio Javier Ospina, Asesor Observartorio de Turismo </t>
  </si>
  <si>
    <t xml:space="preserve">En abril de 2021 llegaron 49.369 turistas internacionales a Bogotá, en mayo, 42.762 y en junio 63.980, para un total de 156.111 turistas internacionales en la capital, mientras que en estos mismos meses del año 2020 las cifras eran cero debido al inicio de la pandemia generada por Covid-19. En comparación al segundo trimestre de 2019, se registró una recuperación del 35,0%, esto indica que el indicador de número de turistas internacionales en la ciudad continúa tomando la senda de las cifras pre pandemia, esto después de la reapertura de todas las actividades económicas. 
Cabe resaltar, que hasta el mes de abril fueron tomadas las cifras proyectadas, por su parte, a partir de mayo de 2021 se dio inicio a la recolección de información para la Encuesta Viajeros de Bogotá, y se logró concluir que las expectativas en el segundo trimestre fueron superadas en el 106%, a pesar, de que era incierto el comportamiento de la pandemia y la economía para el año 2021.
</t>
  </si>
  <si>
    <t>En julio de 2021, 82.545 turistas internacionales visitaron Bogotá, cantidad que presentó un incremento del 29,0% frente al mes de junio lo que muestra un crecimiento y recuperación importante tras iniciar un periodo de reactivación económica y social, en agosto llegaron 88.725 turistas de origen internacional, evidenciando una disminución del 7,5% respecto al mes anterior, entretanto, en el mes de septiembre llegaron 66.249 turistas internacionales a Bogotá, respecto al tercer trimestre del año 2020 este indicador presentó una disminución del 51,4%, es decir que el porcentaje de recuperación fue del 49,4%.  Entre enero y septiembre de 2021, agosto fue el mes que reportó la mayor cantidad de turistas de origen internacional en la ciudad.
En total, en el tercer trimestre de 2021 llegaron 237.519, superando en 90.710 las cifras proyectadas. El porcentaje de cumplimiento en dicho trimestre finalizó en 162%, es decir en un nivel satisfactorio.</t>
  </si>
  <si>
    <t xml:space="preserve">En el último trimestre de 2021 llegaron 226.437 turistas internacionales a Bogotá lo que indicó una caída del 50,6% frente al mismo periodo del año 2019, pero un aumento del 45,1% frente al cuarto trimestre del año 2020. En octubre se evidenció el mayor número de llegadas de turistas internacionales a la ciudad (80.440), seguido de diciembre (73.100) y finalmente noviembre (72.897). 
Por otro lado, en total durante el año 2021, llegaron 773.648 turistas de origen internacional a Bogotá, representando una disminución de más del 50% de lo que se registró en 2019, sin embargo, presentó una recuperación del 40,6% frente al mismo año. Se espera que en 2022 este indicador se logré acercar a las cifras que se observaban en 2019. 
En el tercer trimestre del año 2021, se evidenció la mayor cantidad de turistas internacionales en la ciudad capital del país, seguido del cuarto trimestre, esto indica que a partir de julio las cifras de la mayoría de los indicadores resaltan comportamientos positivos.
Finalmente, el nivel de cumplimiento del indicador cierra en 130% versus a la meta proyectada a inicio del año 2021.
</t>
  </si>
  <si>
    <t xml:space="preserve">Bogotá recibió 153.580 turistas internacionales durante el primer trimestre del año 2021. Con respecto al primer trimestre de 2019, esta cantidad presentó una recuperación del 30%, puesto que en ese periodo llegaron 511.441 turistas de origen internacional. 
Marzo fue el mes que registró la menor cantidad de llegadas de turistas internacionales a la ciudad (49.791), seguido de febrero (50.588), mientras que en enero llegó la mayor cantidad de turistas internacionales a la capital, cuando llegaron 53.201, esto debido a la reapertura en la totalidad de las rutas aéreas a nivel mundial, los esfuerzos del sector por reactivar las actividades turísticas y el avance en la administración de la vacuna que reducen el riesgo de atraer las enfermedades originadas por el Covid-19. 
Por otra parte, se presentaron cifras positivas en los primeros meses del año, siendo estas proyecciones basadas en datos históricos y fuentes de información secundaria, debido a que aún no se contaban con las condiciones idóneas para la recolección de información primaria. 
</t>
  </si>
  <si>
    <t xml:space="preserve">1. Se implementaron modelos de análisis de intervención, suponiendo el efecto del COVID- 19 sobre la serie histórica es un componente exógeno que es no permanente, de forma que el modelo pueda recoger la información del flujo de viajeros en cada mes de años anteriores en la serie, y así, el pronóstico en el mediano plazo pueda mostrarnos niveles de turismo pre pandemia.
2. El modelo suavizó o promedió los resultados obtenidos en los últimos meses de 2020. Lo anterior se debe a la alta variabilidad.
3. Se realizaron pronósticos en tres escenarios debido al alto nivel de variabilidad que muestran los modelos, en el presente indicador se reporta el "pronóstico medio", con un total de 594.633 turistas internacionales que se espera que lleguen a Bogotá en 2021, el resultado para el "pronóstico alto" fue: 1.370.876 y el bajo arrojó un resulatdo de: 445.975 turistas internacionales que se espera que visiten Bogotá en 2021.
4. Cifras sujetas a futuros cambios por reprocesos estadísticos.
5. Entre enero y abril se proyectaron las cifras, con base en datos históricos y fuentes de información secundaria, debido a que aún no se contaban con las condiciones idóneas para la recolección de información primaria.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</si>
</sst>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m"/>
    <numFmt numFmtId="165" formatCode="[$-F800]dddd\,\ mmmm\ dd\,\ yyyy"/>
    <numFmt numFmtId="166" formatCode="_-* #,##0_-;\-* #,##0_-;_-* &quot;-&quot;??_-;_-@_-"/>
    <numFmt numFmtId="167" formatCode="0.0%"/>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1"/>
      <color rgb="FF000000"/>
      <name val="Calibri"/>
      <family val="2"/>
    </font>
  </fonts>
  <fills count="24">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
      <patternFill patternType="solid">
        <fgColor rgb="FFFFFFFF"/>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rgb="FF000000"/>
      </left>
      <right/>
      <top/>
      <bottom style="thin">
        <color rgb="FF000000"/>
      </bottom>
      <diagonal/>
    </border>
  </borders>
  <cellStyleXfs count="15">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214">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49" xfId="0" applyFont="1" applyBorder="1" applyAlignment="1">
      <alignment vertical="center"/>
    </xf>
    <xf numFmtId="0" fontId="16" fillId="0" borderId="49" xfId="0" applyFont="1" applyBorder="1" applyAlignment="1">
      <alignment horizontal="left" vertical="top" wrapText="1"/>
    </xf>
    <xf numFmtId="0" fontId="16" fillId="0" borderId="15" xfId="0" applyFont="1" applyBorder="1" applyAlignment="1">
      <alignment horizontal="left" vertical="center" wrapText="1"/>
    </xf>
    <xf numFmtId="0" fontId="16" fillId="0" borderId="49"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0" fontId="9" fillId="0" borderId="10" xfId="1" applyFont="1" applyBorder="1" applyAlignment="1" applyProtection="1">
      <alignment vertical="top" wrapText="1"/>
    </xf>
    <xf numFmtId="0" fontId="7" fillId="4" borderId="10" xfId="1" applyFont="1" applyFill="1" applyBorder="1" applyAlignment="1" applyProtection="1">
      <alignment vertical="top" wrapText="1"/>
      <protection locked="0"/>
    </xf>
    <xf numFmtId="166" fontId="16" fillId="4" borderId="10" xfId="14" applyNumberFormat="1" applyFont="1" applyFill="1" applyBorder="1" applyAlignment="1" applyProtection="1">
      <alignment vertical="center" wrapText="1"/>
      <protection locked="0"/>
    </xf>
    <xf numFmtId="164" fontId="7" fillId="0" borderId="1" xfId="1" applyNumberFormat="1" applyFont="1" applyBorder="1" applyAlignment="1" applyProtection="1">
      <alignment horizontal="center" vertical="center"/>
    </xf>
    <xf numFmtId="2" fontId="9" fillId="0" borderId="20" xfId="1" applyNumberFormat="1" applyFont="1" applyBorder="1" applyAlignment="1" applyProtection="1">
      <alignment horizontal="center" vertical="center"/>
      <protection locked="0"/>
    </xf>
    <xf numFmtId="2" fontId="9" fillId="0" borderId="19" xfId="1" applyNumberFormat="1" applyFont="1" applyBorder="1" applyAlignment="1" applyProtection="1">
      <alignment horizontal="center" vertical="center"/>
      <protection locked="0"/>
    </xf>
    <xf numFmtId="166" fontId="16" fillId="0" borderId="1" xfId="14" applyNumberFormat="1" applyFont="1" applyBorder="1"/>
    <xf numFmtId="167" fontId="7" fillId="0" borderId="0" xfId="12" applyNumberFormat="1" applyFont="1" applyBorder="1" applyAlignment="1" applyProtection="1">
      <alignment vertical="center"/>
    </xf>
    <xf numFmtId="0" fontId="7" fillId="0" borderId="44" xfId="1" applyFont="1" applyBorder="1" applyAlignment="1" applyProtection="1">
      <alignment horizontal="center" vertical="center"/>
    </xf>
    <xf numFmtId="0" fontId="7" fillId="0" borderId="45" xfId="1" applyFont="1" applyBorder="1" applyAlignment="1" applyProtection="1">
      <alignment horizontal="center" vertical="center" wrapText="1"/>
    </xf>
    <xf numFmtId="166" fontId="9" fillId="0" borderId="0" xfId="1" applyNumberFormat="1" applyFont="1" applyProtection="1">
      <protection locked="0"/>
    </xf>
    <xf numFmtId="167" fontId="9" fillId="0" borderId="0" xfId="12" applyNumberFormat="1" applyFont="1" applyProtection="1">
      <protection locked="0"/>
    </xf>
    <xf numFmtId="2" fontId="9" fillId="0" borderId="50" xfId="1" applyNumberFormat="1" applyFont="1" applyBorder="1" applyAlignment="1" applyProtection="1">
      <alignment horizontal="center" vertical="center"/>
      <protection locked="0"/>
    </xf>
    <xf numFmtId="1" fontId="23" fillId="23" borderId="0" xfId="0" applyNumberFormat="1" applyFont="1" applyFill="1" applyBorder="1"/>
    <xf numFmtId="9" fontId="9" fillId="0" borderId="40" xfId="12" applyFont="1" applyBorder="1" applyAlignment="1" applyProtection="1">
      <alignment horizontal="center" vertical="center"/>
    </xf>
    <xf numFmtId="2" fontId="9" fillId="0" borderId="1" xfId="1" applyNumberFormat="1" applyFont="1" applyBorder="1" applyAlignment="1" applyProtection="1">
      <alignment horizontal="center" vertical="center"/>
      <protection locked="0"/>
    </xf>
    <xf numFmtId="0" fontId="7" fillId="0" borderId="46" xfId="1" applyFont="1" applyBorder="1" applyAlignment="1" applyProtection="1">
      <alignment horizontal="center" vertical="center" wrapText="1"/>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6" fontId="16" fillId="0" borderId="43" xfId="14" quotePrefix="1" applyNumberFormat="1" applyFont="1" applyBorder="1" applyAlignment="1" applyProtection="1">
      <alignment horizontal="right" vertical="center"/>
      <protection locked="0"/>
    </xf>
    <xf numFmtId="166" fontId="16" fillId="0" borderId="28" xfId="14" applyNumberFormat="1" applyFont="1" applyBorder="1" applyAlignment="1" applyProtection="1">
      <alignment horizontal="right" vertical="center"/>
      <protection locked="0"/>
    </xf>
    <xf numFmtId="0" fontId="8" fillId="2" borderId="43"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1"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center" wrapText="1"/>
      <protection locked="0"/>
    </xf>
    <xf numFmtId="0" fontId="7" fillId="0" borderId="16" xfId="1" applyFont="1" applyBorder="1" applyAlignment="1" applyProtection="1">
      <alignment horizontal="left" vertical="center" wrapText="1"/>
      <protection locked="0"/>
    </xf>
    <xf numFmtId="0" fontId="7" fillId="0" borderId="37" xfId="1" applyFont="1" applyBorder="1" applyAlignment="1" applyProtection="1">
      <alignment horizontal="left" vertical="center"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7" xfId="0" applyFont="1" applyFill="1" applyBorder="1" applyAlignment="1">
      <alignment horizontal="center"/>
    </xf>
    <xf numFmtId="0" fontId="17" fillId="6" borderId="48" xfId="0" applyFont="1" applyFill="1" applyBorder="1" applyAlignment="1">
      <alignment horizontal="center"/>
    </xf>
  </cellXfs>
  <cellStyles count="15">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Normal" xfId="0" builtinId="0"/>
    <cellStyle name="Normal 2" xfId="1"/>
    <cellStyle name="Normal 2 2" xfId="13"/>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8"/>
  <sheetViews>
    <sheetView showGridLines="0" topLeftCell="A6" zoomScale="97" zoomScaleNormal="57" zoomScalePageLayoutView="91" workbookViewId="0">
      <selection activeCell="C14" sqref="C14"/>
    </sheetView>
  </sheetViews>
  <sheetFormatPr baseColWidth="10" defaultColWidth="11.5" defaultRowHeight="12.75" x14ac:dyDescent="0.2"/>
  <cols>
    <col min="1" max="1" width="2.125" style="30" customWidth="1"/>
    <col min="2" max="2" width="21.375" style="45" customWidth="1"/>
    <col min="3" max="3" width="28.375" style="30" customWidth="1"/>
    <col min="4" max="4" width="22.625" style="30" customWidth="1"/>
    <col min="5" max="5" width="13.125" style="30" customWidth="1"/>
    <col min="6" max="6" width="9.125" style="30" customWidth="1"/>
    <col min="7" max="7" width="44.125" style="30" customWidth="1"/>
    <col min="8" max="8" width="11.5" style="30" customWidth="1"/>
    <col min="9" max="9" width="40.5" style="30" customWidth="1"/>
    <col min="10" max="16384" width="11.5" style="30"/>
  </cols>
  <sheetData>
    <row r="1" spans="2:8" ht="12.95" customHeight="1" x14ac:dyDescent="0.2"/>
    <row r="2" spans="2:8" ht="12.95" customHeight="1" x14ac:dyDescent="0.2">
      <c r="B2" s="110"/>
      <c r="C2" s="111" t="s">
        <v>0</v>
      </c>
      <c r="D2" s="112"/>
      <c r="E2" s="112"/>
      <c r="F2" s="112"/>
      <c r="G2" s="112"/>
      <c r="H2" s="113"/>
    </row>
    <row r="3" spans="2:8" ht="12.75" customHeight="1" x14ac:dyDescent="0.2">
      <c r="B3" s="110"/>
      <c r="C3" s="114"/>
      <c r="D3" s="115"/>
      <c r="E3" s="115"/>
      <c r="F3" s="115"/>
      <c r="G3" s="115"/>
      <c r="H3" s="116"/>
    </row>
    <row r="4" spans="2:8" ht="32.1" customHeight="1" x14ac:dyDescent="0.2">
      <c r="B4" s="110"/>
      <c r="C4" s="114"/>
      <c r="D4" s="115"/>
      <c r="E4" s="115"/>
      <c r="F4" s="115"/>
      <c r="G4" s="115"/>
      <c r="H4" s="116"/>
    </row>
    <row r="5" spans="2:8" ht="27.75" customHeight="1" x14ac:dyDescent="0.2">
      <c r="B5" s="110"/>
      <c r="C5" s="117"/>
      <c r="D5" s="118"/>
      <c r="E5" s="118"/>
      <c r="F5" s="118"/>
      <c r="G5" s="118"/>
      <c r="H5" s="119"/>
    </row>
    <row r="6" spans="2:8" x14ac:dyDescent="0.2">
      <c r="B6" s="46"/>
      <c r="C6" s="40"/>
      <c r="D6" s="40"/>
      <c r="E6" s="40"/>
      <c r="F6" s="40"/>
      <c r="G6" s="40"/>
      <c r="H6" s="41"/>
    </row>
    <row r="7" spans="2:8" ht="15.75" x14ac:dyDescent="0.2">
      <c r="B7" s="47"/>
      <c r="C7" s="54"/>
      <c r="D7" s="44" t="s">
        <v>1</v>
      </c>
      <c r="E7" s="42"/>
      <c r="F7" s="42"/>
      <c r="G7" s="42"/>
      <c r="H7" s="43"/>
    </row>
    <row r="8" spans="2:8" ht="30.95" customHeight="1" x14ac:dyDescent="0.2">
      <c r="B8" s="48" t="s">
        <v>149</v>
      </c>
      <c r="C8" s="120" t="s">
        <v>180</v>
      </c>
      <c r="D8" s="121"/>
      <c r="E8" s="121"/>
      <c r="F8" s="121"/>
      <c r="G8" s="121"/>
      <c r="H8" s="122"/>
    </row>
    <row r="9" spans="2:8" ht="50.1" customHeight="1" x14ac:dyDescent="0.2">
      <c r="B9" s="49" t="s">
        <v>2</v>
      </c>
      <c r="C9" s="31" t="s">
        <v>21</v>
      </c>
      <c r="D9" s="32" t="s">
        <v>3</v>
      </c>
      <c r="E9" s="123" t="s">
        <v>65</v>
      </c>
      <c r="F9" s="124"/>
      <c r="G9" s="124"/>
      <c r="H9" s="125"/>
    </row>
    <row r="10" spans="2:8" ht="33.950000000000003" customHeight="1" x14ac:dyDescent="0.2">
      <c r="B10" s="50" t="s">
        <v>4</v>
      </c>
      <c r="C10" s="91" t="s">
        <v>189</v>
      </c>
      <c r="D10" s="32" t="s">
        <v>5</v>
      </c>
      <c r="E10" s="107" t="s">
        <v>190</v>
      </c>
      <c r="F10" s="108"/>
      <c r="G10" s="108"/>
      <c r="H10" s="109"/>
    </row>
    <row r="11" spans="2:8" ht="15.75" x14ac:dyDescent="0.2">
      <c r="B11" s="51" t="s">
        <v>6</v>
      </c>
      <c r="C11" s="33" t="s">
        <v>151</v>
      </c>
      <c r="D11" s="34" t="s">
        <v>7</v>
      </c>
      <c r="E11" s="107" t="s">
        <v>83</v>
      </c>
      <c r="F11" s="108"/>
      <c r="G11" s="108"/>
      <c r="H11" s="109"/>
    </row>
    <row r="12" spans="2:8" ht="15" customHeight="1" x14ac:dyDescent="0.25">
      <c r="B12" s="131" t="s">
        <v>8</v>
      </c>
      <c r="C12" s="133">
        <v>601322</v>
      </c>
      <c r="D12" s="135" t="s">
        <v>9</v>
      </c>
      <c r="E12" s="55" t="s">
        <v>174</v>
      </c>
      <c r="F12" s="35" t="s">
        <v>189</v>
      </c>
      <c r="G12" s="57"/>
      <c r="H12" s="137" t="s">
        <v>165</v>
      </c>
    </row>
    <row r="13" spans="2:8" ht="15.75" x14ac:dyDescent="0.25">
      <c r="B13" s="132"/>
      <c r="C13" s="134"/>
      <c r="D13" s="136"/>
      <c r="E13" s="56" t="s">
        <v>166</v>
      </c>
      <c r="F13" s="36" t="s">
        <v>191</v>
      </c>
      <c r="G13" s="58"/>
      <c r="H13" s="138"/>
    </row>
    <row r="14" spans="2:8" ht="15.75" x14ac:dyDescent="0.2">
      <c r="B14" s="52" t="s">
        <v>10</v>
      </c>
      <c r="C14" s="92">
        <v>594633</v>
      </c>
      <c r="D14" s="52" t="s">
        <v>11</v>
      </c>
      <c r="E14" s="129" t="s">
        <v>158</v>
      </c>
      <c r="F14" s="130"/>
      <c r="G14" s="59" t="s">
        <v>12</v>
      </c>
      <c r="H14" s="89" t="s">
        <v>78</v>
      </c>
    </row>
    <row r="15" spans="2:8" ht="21" customHeight="1" x14ac:dyDescent="0.2">
      <c r="B15" s="51" t="s">
        <v>13</v>
      </c>
      <c r="C15" s="126" t="s">
        <v>40</v>
      </c>
      <c r="D15" s="127"/>
      <c r="E15" s="127"/>
      <c r="F15" s="127"/>
      <c r="G15" s="127"/>
      <c r="H15" s="128"/>
    </row>
    <row r="17" spans="2:8" ht="41.1" customHeight="1" x14ac:dyDescent="0.25">
      <c r="B17" s="53" t="s">
        <v>14</v>
      </c>
      <c r="C17" s="1" t="s">
        <v>195</v>
      </c>
      <c r="D17" s="37"/>
      <c r="E17" s="37"/>
      <c r="F17" s="37"/>
      <c r="G17" s="37"/>
      <c r="H17" s="37"/>
    </row>
    <row r="18" spans="2:8" ht="15" x14ac:dyDescent="0.25">
      <c r="B18" s="53" t="s">
        <v>15</v>
      </c>
      <c r="C18" s="2" t="s">
        <v>196</v>
      </c>
      <c r="D18" s="38"/>
      <c r="E18" s="38"/>
      <c r="F18" s="38"/>
      <c r="G18" s="38"/>
    </row>
    <row r="19" spans="2:8" ht="15" x14ac:dyDescent="0.25">
      <c r="B19" s="53" t="s">
        <v>16</v>
      </c>
      <c r="C19" s="2" t="s">
        <v>196</v>
      </c>
      <c r="D19" s="38"/>
      <c r="E19" s="38"/>
      <c r="F19" s="38"/>
      <c r="G19" s="38"/>
      <c r="H19" s="38"/>
    </row>
    <row r="20" spans="2:8" x14ac:dyDescent="0.2">
      <c r="C20" s="39"/>
      <c r="D20" s="39"/>
      <c r="E20" s="39"/>
    </row>
    <row r="28" spans="2:8" x14ac:dyDescent="0.2">
      <c r="G28" s="45"/>
    </row>
  </sheetData>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0"/>
  <sheetViews>
    <sheetView showGridLines="0" tabSelected="1" topLeftCell="B30" zoomScale="88" zoomScaleNormal="161" workbookViewId="0">
      <selection activeCell="D35" sqref="D35"/>
    </sheetView>
  </sheetViews>
  <sheetFormatPr baseColWidth="10" defaultColWidth="14.5" defaultRowHeight="15.75" x14ac:dyDescent="0.25"/>
  <cols>
    <col min="1" max="1" width="3.375" style="17" customWidth="1"/>
    <col min="2" max="2" width="37" style="17" customWidth="1"/>
    <col min="3" max="3" width="23.625" style="17" customWidth="1"/>
    <col min="4" max="4" width="37.875" style="17" customWidth="1"/>
    <col min="5" max="16" width="12.875" style="17" customWidth="1"/>
    <col min="17" max="16384" width="14.5" style="17"/>
  </cols>
  <sheetData>
    <row r="1" spans="2:17" s="60" customFormat="1" ht="14.1" customHeight="1" x14ac:dyDescent="0.25"/>
    <row r="2" spans="2:17" s="60" customFormat="1" x14ac:dyDescent="0.25">
      <c r="B2" s="139"/>
      <c r="C2" s="140" t="s">
        <v>118</v>
      </c>
      <c r="D2" s="141"/>
      <c r="E2" s="141"/>
      <c r="F2" s="141"/>
      <c r="G2" s="141"/>
      <c r="H2" s="141"/>
      <c r="I2" s="141"/>
      <c r="J2" s="141"/>
      <c r="K2" s="141"/>
      <c r="L2" s="141"/>
      <c r="M2" s="141"/>
      <c r="N2" s="141"/>
      <c r="O2" s="141"/>
      <c r="P2" s="142"/>
    </row>
    <row r="3" spans="2:17" s="60" customFormat="1" ht="20.25" customHeight="1" x14ac:dyDescent="0.25">
      <c r="B3" s="139"/>
      <c r="C3" s="143"/>
      <c r="D3" s="144"/>
      <c r="E3" s="144"/>
      <c r="F3" s="144"/>
      <c r="G3" s="144"/>
      <c r="H3" s="144"/>
      <c r="I3" s="144"/>
      <c r="J3" s="144"/>
      <c r="K3" s="144"/>
      <c r="L3" s="144"/>
      <c r="M3" s="144"/>
      <c r="N3" s="144"/>
      <c r="O3" s="144"/>
      <c r="P3" s="145"/>
    </row>
    <row r="4" spans="2:17" s="60" customFormat="1" ht="53.1" customHeight="1" x14ac:dyDescent="0.25">
      <c r="B4" s="139"/>
      <c r="C4" s="143"/>
      <c r="D4" s="144"/>
      <c r="E4" s="144"/>
      <c r="F4" s="144"/>
      <c r="G4" s="144"/>
      <c r="H4" s="144"/>
      <c r="I4" s="144"/>
      <c r="J4" s="144"/>
      <c r="K4" s="144"/>
      <c r="L4" s="144"/>
      <c r="M4" s="144"/>
      <c r="N4" s="144"/>
      <c r="O4" s="144"/>
      <c r="P4" s="145"/>
    </row>
    <row r="5" spans="2:17" s="60" customFormat="1" x14ac:dyDescent="0.25">
      <c r="B5" s="146"/>
      <c r="C5" s="147"/>
      <c r="D5" s="147"/>
      <c r="E5" s="147"/>
      <c r="F5" s="147"/>
      <c r="G5" s="147"/>
      <c r="H5" s="147"/>
      <c r="I5" s="147"/>
      <c r="J5" s="147"/>
      <c r="K5" s="147"/>
      <c r="L5" s="147"/>
      <c r="M5" s="147"/>
      <c r="N5" s="147"/>
      <c r="O5" s="147"/>
      <c r="P5" s="148"/>
    </row>
    <row r="6" spans="2:17" x14ac:dyDescent="0.25">
      <c r="B6" s="18" t="s">
        <v>99</v>
      </c>
      <c r="C6" s="152" t="str">
        <f>IFERROR('1. Hoja de Vida'!C10,"")</f>
        <v>Número de turistas internacionales que visitan Bogotá</v>
      </c>
      <c r="D6" s="153"/>
      <c r="E6" s="153"/>
      <c r="F6" s="153"/>
      <c r="G6" s="153"/>
      <c r="H6" s="153"/>
      <c r="I6" s="153"/>
      <c r="J6" s="153"/>
      <c r="K6" s="153"/>
      <c r="L6" s="153"/>
      <c r="M6" s="153"/>
      <c r="N6" s="153"/>
      <c r="O6" s="153"/>
      <c r="P6" s="154"/>
    </row>
    <row r="7" spans="2:17" ht="20.100000000000001" customHeight="1" x14ac:dyDescent="0.25">
      <c r="B7" s="19" t="s">
        <v>100</v>
      </c>
      <c r="C7" s="160" t="s">
        <v>40</v>
      </c>
      <c r="D7" s="161"/>
      <c r="E7" s="161"/>
      <c r="F7" s="161"/>
      <c r="G7" s="161"/>
      <c r="H7" s="161"/>
      <c r="I7" s="161"/>
      <c r="J7" s="161"/>
      <c r="K7" s="161"/>
      <c r="L7" s="161"/>
      <c r="M7" s="161"/>
      <c r="N7" s="161"/>
      <c r="O7" s="161"/>
      <c r="P7" s="162"/>
    </row>
    <row r="8" spans="2:17" ht="15.95" customHeight="1" x14ac:dyDescent="0.25">
      <c r="B8" s="61" t="s">
        <v>101</v>
      </c>
      <c r="C8" s="160" t="s">
        <v>96</v>
      </c>
      <c r="D8" s="161"/>
      <c r="E8" s="161"/>
      <c r="F8" s="161"/>
      <c r="G8" s="161"/>
      <c r="H8" s="161"/>
      <c r="I8" s="161"/>
      <c r="J8" s="178"/>
      <c r="K8" s="176" t="s">
        <v>98</v>
      </c>
      <c r="L8" s="177"/>
      <c r="M8" s="155">
        <v>44620</v>
      </c>
      <c r="N8" s="156"/>
      <c r="O8" s="156"/>
      <c r="P8" s="157"/>
    </row>
    <row r="9" spans="2:17" x14ac:dyDescent="0.25">
      <c r="B9" s="61" t="s">
        <v>102</v>
      </c>
      <c r="C9" s="160" t="s">
        <v>193</v>
      </c>
      <c r="D9" s="161"/>
      <c r="E9" s="161"/>
      <c r="F9" s="161"/>
      <c r="G9" s="161"/>
      <c r="H9" s="161"/>
      <c r="I9" s="161"/>
      <c r="J9" s="161"/>
      <c r="K9" s="161"/>
      <c r="L9" s="161"/>
      <c r="M9" s="161"/>
      <c r="N9" s="161"/>
      <c r="O9" s="161"/>
      <c r="P9" s="162"/>
    </row>
    <row r="10" spans="2:17" s="60" customFormat="1" ht="6.95" customHeight="1" x14ac:dyDescent="0.25">
      <c r="B10" s="166"/>
      <c r="C10" s="167"/>
      <c r="D10" s="167"/>
      <c r="E10" s="167"/>
      <c r="F10" s="167"/>
      <c r="G10" s="167"/>
      <c r="H10" s="167"/>
      <c r="I10" s="167"/>
      <c r="J10" s="167"/>
      <c r="K10" s="167"/>
      <c r="L10" s="167"/>
      <c r="M10" s="167"/>
      <c r="N10" s="167"/>
      <c r="O10" s="167"/>
      <c r="P10" s="168"/>
    </row>
    <row r="11" spans="2:17" s="60" customFormat="1" x14ac:dyDescent="0.25">
      <c r="B11" s="163" t="s">
        <v>126</v>
      </c>
      <c r="C11" s="164"/>
      <c r="D11" s="164"/>
      <c r="E11" s="164"/>
      <c r="F11" s="164"/>
      <c r="G11" s="164"/>
      <c r="H11" s="164"/>
      <c r="I11" s="164"/>
      <c r="J11" s="164"/>
      <c r="K11" s="164"/>
      <c r="L11" s="164"/>
      <c r="M11" s="164"/>
      <c r="N11" s="164"/>
      <c r="O11" s="164"/>
      <c r="P11" s="165"/>
    </row>
    <row r="12" spans="2:17" s="60" customFormat="1" ht="15.95" customHeight="1" x14ac:dyDescent="0.25">
      <c r="B12" s="170" t="s">
        <v>162</v>
      </c>
      <c r="C12" s="169" t="s">
        <v>163</v>
      </c>
      <c r="D12" s="169"/>
      <c r="E12" s="158" t="s">
        <v>127</v>
      </c>
      <c r="F12" s="158"/>
      <c r="G12" s="158"/>
      <c r="H12" s="158"/>
      <c r="I12" s="158"/>
      <c r="J12" s="158"/>
      <c r="K12" s="158"/>
      <c r="L12" s="158"/>
      <c r="M12" s="158"/>
      <c r="N12" s="158"/>
      <c r="O12" s="158"/>
      <c r="P12" s="159"/>
    </row>
    <row r="13" spans="2:17" s="60" customFormat="1" x14ac:dyDescent="0.25">
      <c r="B13" s="171"/>
      <c r="C13" s="169"/>
      <c r="D13" s="169"/>
      <c r="E13" s="62" t="s">
        <v>88</v>
      </c>
      <c r="F13" s="63" t="s">
        <v>103</v>
      </c>
      <c r="G13" s="63" t="s">
        <v>104</v>
      </c>
      <c r="H13" s="63" t="s">
        <v>105</v>
      </c>
      <c r="I13" s="63" t="s">
        <v>106</v>
      </c>
      <c r="J13" s="63" t="s">
        <v>107</v>
      </c>
      <c r="K13" s="63" t="s">
        <v>108</v>
      </c>
      <c r="L13" s="63" t="s">
        <v>109</v>
      </c>
      <c r="M13" s="63" t="s">
        <v>110</v>
      </c>
      <c r="N13" s="63" t="s">
        <v>111</v>
      </c>
      <c r="O13" s="63" t="s">
        <v>112</v>
      </c>
      <c r="P13" s="64" t="s">
        <v>113</v>
      </c>
    </row>
    <row r="14" spans="2:17" ht="31.5" x14ac:dyDescent="0.25">
      <c r="B14" s="90" t="str">
        <f>IFERROR('1. Hoja de Vida'!F12,"")</f>
        <v>Número de turistas internacionales que visitan Bogotá</v>
      </c>
      <c r="C14" s="179" t="s">
        <v>194</v>
      </c>
      <c r="D14" s="179"/>
      <c r="E14" s="96">
        <v>53201</v>
      </c>
      <c r="F14" s="96">
        <v>50588</v>
      </c>
      <c r="G14" s="96">
        <v>49791.472817731497</v>
      </c>
      <c r="H14" s="96">
        <v>49369.426850633303</v>
      </c>
      <c r="I14" s="96">
        <v>42762</v>
      </c>
      <c r="J14" s="96">
        <v>63980</v>
      </c>
      <c r="K14" s="96">
        <v>82545</v>
      </c>
      <c r="L14" s="96">
        <v>88725</v>
      </c>
      <c r="M14" s="96">
        <v>66249</v>
      </c>
      <c r="N14" s="96">
        <v>80440</v>
      </c>
      <c r="O14" s="96">
        <v>72897</v>
      </c>
      <c r="P14" s="96">
        <v>73100</v>
      </c>
    </row>
    <row r="15" spans="2:17" ht="31.5" x14ac:dyDescent="0.25">
      <c r="B15" s="90" t="str">
        <f>IFERROR('1. Hoja de Vida'!F13,"")</f>
        <v>Número de turistas internacionales que se espera que visiten Bogotá</v>
      </c>
      <c r="C15" s="179" t="s">
        <v>194</v>
      </c>
      <c r="D15" s="179"/>
      <c r="E15" s="96">
        <v>53201.000977951502</v>
      </c>
      <c r="F15" s="96">
        <v>50587.998929758498</v>
      </c>
      <c r="G15" s="96">
        <v>49791.472817731497</v>
      </c>
      <c r="H15" s="96">
        <v>49369.426850633303</v>
      </c>
      <c r="I15" s="96">
        <v>49145.802294382898</v>
      </c>
      <c r="J15" s="96">
        <v>49027.312968440499</v>
      </c>
      <c r="K15" s="96">
        <v>48964.530416301801</v>
      </c>
      <c r="L15" s="96">
        <v>48931.2645603126</v>
      </c>
      <c r="M15" s="96">
        <v>48913.638370599198</v>
      </c>
      <c r="N15" s="96">
        <v>48904.298987782298</v>
      </c>
      <c r="O15" s="96">
        <v>48899.350438333</v>
      </c>
      <c r="P15" s="96">
        <v>48896.728408362404</v>
      </c>
      <c r="Q15" s="100"/>
    </row>
    <row r="16" spans="2:17" x14ac:dyDescent="0.25">
      <c r="B16" s="172" t="s">
        <v>124</v>
      </c>
      <c r="C16" s="172"/>
      <c r="D16" s="172"/>
      <c r="E16" s="94"/>
      <c r="F16" s="95"/>
      <c r="G16" s="95"/>
      <c r="H16" s="95"/>
      <c r="I16" s="95"/>
      <c r="J16" s="95"/>
      <c r="K16" s="95"/>
      <c r="L16" s="95"/>
      <c r="M16" s="95"/>
      <c r="N16" s="95"/>
      <c r="O16" s="102"/>
      <c r="P16" s="105"/>
      <c r="Q16" s="103"/>
    </row>
    <row r="17" spans="2:17" x14ac:dyDescent="0.25">
      <c r="B17" s="172" t="s">
        <v>130</v>
      </c>
      <c r="C17" s="172"/>
      <c r="D17" s="172"/>
      <c r="E17" s="25">
        <f>IFERROR((E14/E15),"")</f>
        <v>0.99999998161779879</v>
      </c>
      <c r="F17" s="85">
        <f>IFERROR((F14/F15),"")</f>
        <v>1.0000000211560356</v>
      </c>
      <c r="G17" s="85">
        <f t="shared" ref="G17:P17" si="0">IFERROR((G14/G15),"")</f>
        <v>1</v>
      </c>
      <c r="H17" s="85">
        <f t="shared" si="0"/>
        <v>1</v>
      </c>
      <c r="I17" s="85">
        <f t="shared" si="0"/>
        <v>0.87010483100583069</v>
      </c>
      <c r="J17" s="85">
        <f t="shared" si="0"/>
        <v>1.3049868762170331</v>
      </c>
      <c r="K17" s="85">
        <f t="shared" si="0"/>
        <v>1.6858121439783731</v>
      </c>
      <c r="L17" s="85">
        <f t="shared" si="0"/>
        <v>1.8132578586976371</v>
      </c>
      <c r="M17" s="85">
        <f t="shared" si="0"/>
        <v>1.3544075273660416</v>
      </c>
      <c r="N17" s="85">
        <f t="shared" si="0"/>
        <v>1.6448451703621441</v>
      </c>
      <c r="O17" s="85">
        <f t="shared" si="0"/>
        <v>1.4907559987311172</v>
      </c>
      <c r="P17" s="104">
        <f t="shared" si="0"/>
        <v>1.4949875457822719</v>
      </c>
      <c r="Q17" s="101"/>
    </row>
    <row r="18" spans="2:17" s="60" customFormat="1" x14ac:dyDescent="0.25">
      <c r="B18" s="65"/>
      <c r="C18" s="66"/>
      <c r="D18" s="66"/>
      <c r="E18" s="97"/>
      <c r="F18" s="66"/>
      <c r="G18" s="66"/>
      <c r="H18" s="66"/>
      <c r="I18" s="66"/>
      <c r="J18" s="66"/>
      <c r="K18" s="66"/>
      <c r="L18" s="66"/>
      <c r="M18" s="66"/>
      <c r="N18" s="66"/>
      <c r="O18" s="66"/>
      <c r="P18" s="67"/>
    </row>
    <row r="19" spans="2:17" s="60" customFormat="1" x14ac:dyDescent="0.25">
      <c r="B19" s="173" t="s">
        <v>89</v>
      </c>
      <c r="C19" s="174"/>
      <c r="D19" s="174"/>
      <c r="E19" s="174"/>
      <c r="F19" s="174"/>
      <c r="G19" s="174"/>
      <c r="H19" s="174"/>
      <c r="I19" s="174"/>
      <c r="J19" s="174"/>
      <c r="K19" s="174"/>
      <c r="L19" s="174"/>
      <c r="M19" s="174"/>
      <c r="N19" s="174"/>
      <c r="O19" s="174"/>
      <c r="P19" s="175"/>
    </row>
    <row r="20" spans="2:17" x14ac:dyDescent="0.25">
      <c r="B20" s="180" t="s">
        <v>142</v>
      </c>
      <c r="C20" s="181"/>
      <c r="D20" s="181"/>
      <c r="E20" s="181"/>
      <c r="F20" s="181"/>
      <c r="G20" s="182"/>
      <c r="H20" s="186" t="s">
        <v>129</v>
      </c>
      <c r="I20" s="186"/>
      <c r="J20" s="186"/>
      <c r="K20" s="186"/>
      <c r="L20" s="187" t="s">
        <v>90</v>
      </c>
      <c r="M20" s="187"/>
      <c r="N20" s="187"/>
      <c r="O20" s="187"/>
      <c r="P20" s="187"/>
    </row>
    <row r="21" spans="2:17" ht="24" customHeight="1" x14ac:dyDescent="0.25">
      <c r="B21" s="183"/>
      <c r="C21" s="184"/>
      <c r="D21" s="184"/>
      <c r="E21" s="184"/>
      <c r="F21" s="184"/>
      <c r="G21" s="185"/>
      <c r="H21" s="82" t="s">
        <v>93</v>
      </c>
      <c r="I21" s="82" t="s">
        <v>114</v>
      </c>
      <c r="J21" s="82" t="s">
        <v>95</v>
      </c>
      <c r="K21" s="82" t="s">
        <v>96</v>
      </c>
      <c r="L21" s="83" t="s">
        <v>91</v>
      </c>
      <c r="M21" s="188" t="s">
        <v>92</v>
      </c>
      <c r="N21" s="188"/>
      <c r="O21" s="188"/>
      <c r="P21" s="188"/>
    </row>
    <row r="22" spans="2:17" ht="20.100000000000001" customHeight="1" x14ac:dyDescent="0.25">
      <c r="B22" s="197" t="s">
        <v>128</v>
      </c>
      <c r="C22" s="198"/>
      <c r="D22" s="198"/>
      <c r="E22" s="198"/>
      <c r="F22" s="198"/>
      <c r="G22" s="199"/>
      <c r="H22" s="23">
        <f>IFERROR(AVERAGE(E17:G17),"")</f>
        <v>1.0000000009246115</v>
      </c>
      <c r="I22" s="23">
        <f>IFERROR(AVERAGE(H17:J17),"")</f>
        <v>1.0583639024076212</v>
      </c>
      <c r="J22" s="23">
        <f>IFERROR(AVERAGE(K17:M17),"")</f>
        <v>1.6178258433473507</v>
      </c>
      <c r="K22" s="23">
        <f>IFERROR(AVERAGE(N17:P17),"")</f>
        <v>1.5435295716251778</v>
      </c>
      <c r="L22" s="84"/>
      <c r="M22" s="189"/>
      <c r="N22" s="189"/>
      <c r="O22" s="189"/>
      <c r="P22" s="189"/>
    </row>
    <row r="23" spans="2:17" ht="20.100000000000001" customHeight="1" x14ac:dyDescent="0.25">
      <c r="B23" s="200" t="s">
        <v>125</v>
      </c>
      <c r="C23" s="201"/>
      <c r="D23" s="201"/>
      <c r="E23" s="201"/>
      <c r="F23" s="201"/>
      <c r="G23" s="202"/>
      <c r="H23" s="194">
        <f>IFERROR(SUM(E14:P14)/SUM(E15:P15),"")</f>
        <v>1.3010514485817788</v>
      </c>
      <c r="I23" s="195"/>
      <c r="J23" s="195"/>
      <c r="K23" s="196"/>
      <c r="L23" s="84"/>
      <c r="M23" s="189"/>
      <c r="N23" s="189"/>
      <c r="O23" s="189"/>
      <c r="P23" s="189"/>
    </row>
    <row r="24" spans="2:17" ht="9.9499999999999993" customHeight="1" x14ac:dyDescent="0.25">
      <c r="B24" s="20"/>
      <c r="C24" s="21"/>
      <c r="D24" s="21"/>
      <c r="E24" s="21"/>
      <c r="F24" s="21"/>
      <c r="G24" s="21"/>
      <c r="H24" s="21"/>
      <c r="I24" s="21"/>
      <c r="J24" s="21"/>
      <c r="K24" s="21"/>
      <c r="L24" s="21"/>
      <c r="M24" s="21"/>
      <c r="N24" s="21"/>
      <c r="O24" s="21"/>
      <c r="P24" s="22"/>
    </row>
    <row r="25" spans="2:17" x14ac:dyDescent="0.25">
      <c r="B25" s="191" t="s">
        <v>138</v>
      </c>
      <c r="C25" s="192"/>
      <c r="D25" s="192"/>
      <c r="E25" s="192"/>
      <c r="F25" s="192"/>
      <c r="G25" s="192"/>
      <c r="H25" s="192"/>
      <c r="I25" s="192"/>
      <c r="J25" s="192"/>
      <c r="K25" s="192"/>
      <c r="L25" s="192"/>
      <c r="M25" s="192"/>
      <c r="N25" s="192"/>
      <c r="O25" s="192"/>
      <c r="P25" s="193"/>
    </row>
    <row r="26" spans="2:17" ht="81" customHeight="1" x14ac:dyDescent="0.25">
      <c r="B26" s="98" t="s">
        <v>145</v>
      </c>
      <c r="C26" s="149" t="s">
        <v>200</v>
      </c>
      <c r="D26" s="150"/>
      <c r="E26" s="150"/>
      <c r="F26" s="150"/>
      <c r="G26" s="150"/>
      <c r="H26" s="150"/>
      <c r="I26" s="150"/>
      <c r="J26" s="150"/>
      <c r="K26" s="150"/>
      <c r="L26" s="150"/>
      <c r="M26" s="150"/>
      <c r="N26" s="150"/>
      <c r="O26" s="150"/>
      <c r="P26" s="151"/>
    </row>
    <row r="27" spans="2:17" ht="80.25" customHeight="1" x14ac:dyDescent="0.25">
      <c r="B27" s="99" t="s">
        <v>146</v>
      </c>
      <c r="C27" s="149" t="s">
        <v>197</v>
      </c>
      <c r="D27" s="150"/>
      <c r="E27" s="150"/>
      <c r="F27" s="150"/>
      <c r="G27" s="150"/>
      <c r="H27" s="150"/>
      <c r="I27" s="150"/>
      <c r="J27" s="150"/>
      <c r="K27" s="150"/>
      <c r="L27" s="150"/>
      <c r="M27" s="150"/>
      <c r="N27" s="150"/>
      <c r="O27" s="150"/>
      <c r="P27" s="151"/>
    </row>
    <row r="28" spans="2:17" ht="69" customHeight="1" x14ac:dyDescent="0.25">
      <c r="B28" s="99" t="s">
        <v>147</v>
      </c>
      <c r="C28" s="149" t="s">
        <v>198</v>
      </c>
      <c r="D28" s="150"/>
      <c r="E28" s="150"/>
      <c r="F28" s="150"/>
      <c r="G28" s="150"/>
      <c r="H28" s="150"/>
      <c r="I28" s="150"/>
      <c r="J28" s="150"/>
      <c r="K28" s="150"/>
      <c r="L28" s="150"/>
      <c r="M28" s="150"/>
      <c r="N28" s="150"/>
      <c r="O28" s="150"/>
      <c r="P28" s="151"/>
    </row>
    <row r="29" spans="2:17" ht="93" customHeight="1" x14ac:dyDescent="0.25">
      <c r="B29" s="106" t="s">
        <v>148</v>
      </c>
      <c r="C29" s="203" t="s">
        <v>199</v>
      </c>
      <c r="D29" s="204"/>
      <c r="E29" s="204"/>
      <c r="F29" s="204"/>
      <c r="G29" s="204"/>
      <c r="H29" s="204"/>
      <c r="I29" s="204"/>
      <c r="J29" s="204"/>
      <c r="K29" s="204"/>
      <c r="L29" s="204"/>
      <c r="M29" s="204"/>
      <c r="N29" s="204"/>
      <c r="O29" s="204"/>
      <c r="P29" s="205"/>
    </row>
    <row r="30" spans="2:17" ht="111" customHeight="1" x14ac:dyDescent="0.25">
      <c r="B30" s="93" t="s">
        <v>192</v>
      </c>
      <c r="C30" s="206" t="s">
        <v>201</v>
      </c>
      <c r="D30" s="207"/>
      <c r="E30" s="207"/>
      <c r="F30" s="207"/>
      <c r="G30" s="207"/>
      <c r="H30" s="207"/>
      <c r="I30" s="207"/>
      <c r="J30" s="207"/>
      <c r="K30" s="207"/>
      <c r="L30" s="207"/>
      <c r="M30" s="207"/>
      <c r="N30" s="207"/>
      <c r="O30" s="207"/>
      <c r="P30" s="208"/>
    </row>
    <row r="31" spans="2:17" s="60" customFormat="1" x14ac:dyDescent="0.25"/>
    <row r="32" spans="2:17" s="60" customFormat="1" x14ac:dyDescent="0.25">
      <c r="B32" s="190" t="s">
        <v>137</v>
      </c>
      <c r="C32" s="190"/>
      <c r="D32" s="68"/>
    </row>
    <row r="33" spans="2:4" s="60" customFormat="1" ht="33.950000000000003" customHeight="1" x14ac:dyDescent="0.25">
      <c r="B33" s="69" t="s">
        <v>135</v>
      </c>
      <c r="C33" s="70" t="s">
        <v>136</v>
      </c>
      <c r="D33" s="71"/>
    </row>
    <row r="34" spans="2:4" s="60" customFormat="1" x14ac:dyDescent="0.25">
      <c r="B34" s="72" t="s">
        <v>134</v>
      </c>
      <c r="C34" s="73" t="s">
        <v>123</v>
      </c>
      <c r="D34" s="74"/>
    </row>
    <row r="35" spans="2:4" s="60" customFormat="1" ht="14.1" customHeight="1" x14ac:dyDescent="0.25">
      <c r="B35" s="75" t="s">
        <v>131</v>
      </c>
      <c r="C35" s="76" t="s">
        <v>139</v>
      </c>
      <c r="D35" s="77"/>
    </row>
    <row r="36" spans="2:4" s="60" customFormat="1" ht="18" customHeight="1" x14ac:dyDescent="0.25">
      <c r="B36" s="78" t="s">
        <v>132</v>
      </c>
      <c r="C36" s="76" t="s">
        <v>140</v>
      </c>
      <c r="D36" s="77"/>
    </row>
    <row r="37" spans="2:4" s="60" customFormat="1" ht="15.95" customHeight="1" x14ac:dyDescent="0.25">
      <c r="B37" s="79" t="s">
        <v>133</v>
      </c>
      <c r="C37" s="80" t="s">
        <v>141</v>
      </c>
      <c r="D37" s="81"/>
    </row>
    <row r="38" spans="2:4" s="60" customFormat="1" x14ac:dyDescent="0.25"/>
    <row r="39" spans="2:4" s="60" customFormat="1" x14ac:dyDescent="0.25"/>
    <row r="40" spans="2:4" s="60" customFormat="1" x14ac:dyDescent="0.25"/>
    <row r="41" spans="2:4" s="60" customFormat="1" x14ac:dyDescent="0.25"/>
    <row r="42" spans="2:4" s="60" customFormat="1" x14ac:dyDescent="0.25"/>
    <row r="43" spans="2:4" s="60" customFormat="1" x14ac:dyDescent="0.25"/>
    <row r="44" spans="2:4" s="60" customFormat="1" x14ac:dyDescent="0.25"/>
    <row r="45" spans="2:4" s="60" customFormat="1" x14ac:dyDescent="0.25"/>
    <row r="46" spans="2:4" s="60" customFormat="1" x14ac:dyDescent="0.25"/>
    <row r="47" spans="2:4" s="60" customFormat="1" x14ac:dyDescent="0.25"/>
    <row r="48" spans="2: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row r="200" s="60" customFormat="1" x14ac:dyDescent="0.25"/>
  </sheetData>
  <mergeCells count="35">
    <mergeCell ref="B32:C32"/>
    <mergeCell ref="B25:P25"/>
    <mergeCell ref="M23:P23"/>
    <mergeCell ref="H23:K23"/>
    <mergeCell ref="B22:G22"/>
    <mergeCell ref="B23:G23"/>
    <mergeCell ref="C28:P28"/>
    <mergeCell ref="C29:P29"/>
    <mergeCell ref="C30:P30"/>
    <mergeCell ref="B20:G21"/>
    <mergeCell ref="H20:K20"/>
    <mergeCell ref="L20:P20"/>
    <mergeCell ref="M21:P21"/>
    <mergeCell ref="M22:P22"/>
    <mergeCell ref="B19:P19"/>
    <mergeCell ref="K8:L8"/>
    <mergeCell ref="C8:J8"/>
    <mergeCell ref="C14:D14"/>
    <mergeCell ref="C15:D15"/>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Fuente!$A$34:$A$38</xm:f>
          </x14:formula1>
          <xm:sqref>C8:J8</xm:sqref>
        </x14:dataValidation>
        <x14:dataValidation type="list" allowBlank="1" showInputMessage="1" showErrorMessage="1">
          <x14:formula1>
            <xm:f>Fuente!$B$34:$B$36</xm:f>
          </x14:formula1>
          <xm:sqref>L22:L23</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topLeftCell="A16" zoomScaleNormal="165" workbookViewId="0">
      <selection activeCell="G18" sqref="G18"/>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9" t="s">
        <v>44</v>
      </c>
      <c r="C2" s="209"/>
    </row>
    <row r="3" spans="2:8" x14ac:dyDescent="0.25">
      <c r="B3" s="9"/>
      <c r="C3" s="9"/>
    </row>
    <row r="4" spans="2:8" x14ac:dyDescent="0.25">
      <c r="B4" s="13" t="s">
        <v>45</v>
      </c>
      <c r="C4" s="13" t="s">
        <v>46</v>
      </c>
    </row>
    <row r="5" spans="2:8" x14ac:dyDescent="0.25">
      <c r="B5" s="210" t="s">
        <v>115</v>
      </c>
      <c r="C5" s="211"/>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12" t="s">
        <v>161</v>
      </c>
      <c r="C19" s="213"/>
    </row>
    <row r="20" spans="2:3" ht="24.95" customHeight="1" x14ac:dyDescent="0.25">
      <c r="B20" s="10" t="s">
        <v>164</v>
      </c>
      <c r="C20" s="28" t="s">
        <v>167</v>
      </c>
    </row>
    <row r="21" spans="2:3" ht="24.95" customHeight="1" x14ac:dyDescent="0.25">
      <c r="B21" s="26" t="s">
        <v>98</v>
      </c>
      <c r="C21" s="29" t="s">
        <v>171</v>
      </c>
    </row>
    <row r="22" spans="2:3" ht="48.95" customHeight="1" x14ac:dyDescent="0.25">
      <c r="B22" s="26" t="s">
        <v>162</v>
      </c>
      <c r="C22" s="27" t="s">
        <v>116</v>
      </c>
    </row>
    <row r="23" spans="2:3" ht="24.95" customHeight="1" x14ac:dyDescent="0.25">
      <c r="B23" s="26" t="s">
        <v>163</v>
      </c>
      <c r="C23" s="29" t="s">
        <v>168</v>
      </c>
    </row>
    <row r="24" spans="2:3" ht="66.95" customHeight="1" x14ac:dyDescent="0.25">
      <c r="B24" s="26" t="s">
        <v>124</v>
      </c>
      <c r="C24" s="27" t="s">
        <v>173</v>
      </c>
    </row>
    <row r="25" spans="2:3" ht="24.95" customHeight="1" x14ac:dyDescent="0.25">
      <c r="B25" s="10" t="s">
        <v>159</v>
      </c>
      <c r="C25" s="29" t="s">
        <v>169</v>
      </c>
    </row>
    <row r="26" spans="2:3" ht="24.95" customHeight="1" x14ac:dyDescent="0.25">
      <c r="B26" s="26" t="s">
        <v>142</v>
      </c>
      <c r="C26" s="29" t="s">
        <v>170</v>
      </c>
    </row>
    <row r="27" spans="2:3" x14ac:dyDescent="0.25">
      <c r="B27" s="210" t="s">
        <v>143</v>
      </c>
      <c r="C27" s="211"/>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86" t="s">
        <v>175</v>
      </c>
    </row>
    <row r="31" spans="1:7" x14ac:dyDescent="0.25">
      <c r="B31" t="s">
        <v>84</v>
      </c>
      <c r="D31" s="87" t="s">
        <v>176</v>
      </c>
    </row>
    <row r="32" spans="1:7" x14ac:dyDescent="0.25">
      <c r="B32" t="s">
        <v>123</v>
      </c>
      <c r="D32" s="87" t="s">
        <v>177</v>
      </c>
    </row>
    <row r="33" spans="1:4" x14ac:dyDescent="0.25">
      <c r="A33" s="7" t="s">
        <v>97</v>
      </c>
      <c r="B33" s="7" t="s">
        <v>121</v>
      </c>
      <c r="D33" s="88" t="s">
        <v>178</v>
      </c>
    </row>
    <row r="34" spans="1:4" x14ac:dyDescent="0.25">
      <c r="A34" s="4" t="s">
        <v>18</v>
      </c>
      <c r="B34" s="4" t="s">
        <v>18</v>
      </c>
      <c r="D34" s="87" t="s">
        <v>179</v>
      </c>
    </row>
    <row r="35" spans="1:4" x14ac:dyDescent="0.25">
      <c r="A35" t="s">
        <v>93</v>
      </c>
      <c r="B35" t="s">
        <v>122</v>
      </c>
      <c r="D35" s="87" t="s">
        <v>180</v>
      </c>
    </row>
    <row r="36" spans="1:4" x14ac:dyDescent="0.25">
      <c r="A36" t="s">
        <v>94</v>
      </c>
      <c r="B36" t="s">
        <v>120</v>
      </c>
      <c r="D36" s="87" t="s">
        <v>181</v>
      </c>
    </row>
    <row r="37" spans="1:4" x14ac:dyDescent="0.25">
      <c r="A37" t="s">
        <v>95</v>
      </c>
      <c r="D37" s="87" t="s">
        <v>182</v>
      </c>
    </row>
    <row r="38" spans="1:4" x14ac:dyDescent="0.25">
      <c r="A38" t="s">
        <v>96</v>
      </c>
      <c r="D38" s="88" t="s">
        <v>183</v>
      </c>
    </row>
    <row r="39" spans="1:4" x14ac:dyDescent="0.25">
      <c r="D39" s="87" t="s">
        <v>184</v>
      </c>
    </row>
    <row r="40" spans="1:4" x14ac:dyDescent="0.25">
      <c r="D40" s="87" t="s">
        <v>185</v>
      </c>
    </row>
    <row r="41" spans="1:4" x14ac:dyDescent="0.25">
      <c r="D41" s="88" t="s">
        <v>186</v>
      </c>
    </row>
    <row r="42" spans="1:4" x14ac:dyDescent="0.25">
      <c r="D42" s="87" t="s">
        <v>187</v>
      </c>
    </row>
    <row r="43" spans="1:4" x14ac:dyDescent="0.25">
      <c r="D43" s="87"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MASTER</cp:lastModifiedBy>
  <dcterms:created xsi:type="dcterms:W3CDTF">2020-07-13T16:49:57Z</dcterms:created>
  <dcterms:modified xsi:type="dcterms:W3CDTF">2022-03-01T03:54:06Z</dcterms:modified>
</cp:coreProperties>
</file>