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E:\DIEGO\Observatorio de Turismo 2021\Indicadores 2020-2021\INDICADORES OBS 2021-I Trimestre 13.04.2021\Indicadores Viajeros 2021\"/>
    </mc:Choice>
  </mc:AlternateContent>
  <xr:revisionPtr revIDLastSave="0" documentId="13_ncr:1_{2F5753AB-DE97-4CD3-9406-ED1900BC7A72}" xr6:coauthVersionLast="45" xr6:coauthVersionMax="45" xr10:uidLastSave="{00000000-0000-0000-0000-000000000000}"/>
  <bookViews>
    <workbookView xWindow="-120" yWindow="-120" windowWidth="20730" windowHeight="11160" tabRatio="500" activeTab="1"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3" i="7" l="1"/>
  <c r="C6" i="7"/>
  <c r="I17" i="7"/>
  <c r="H17" i="7"/>
  <c r="G17" i="7"/>
  <c r="F17" i="7"/>
  <c r="E17" i="7"/>
  <c r="H22" i="7"/>
  <c r="J17" i="7"/>
  <c r="B15" i="7"/>
  <c r="B14" i="7"/>
  <c r="L17" i="7"/>
  <c r="M17" i="7"/>
  <c r="K17" i="7"/>
  <c r="N17" i="7"/>
  <c r="O17" i="7"/>
  <c r="P17" i="7"/>
  <c r="I22" i="7"/>
  <c r="K22" i="7"/>
  <c r="J22" i="7"/>
</calcChain>
</file>

<file path=xl/sharedStrings.xml><?xml version="1.0" encoding="utf-8"?>
<sst xmlns="http://schemas.openxmlformats.org/spreadsheetml/2006/main" count="239" uniqueCount="200">
  <si>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</si>
  <si>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</si>
  <si>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</si>
  <si>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</si>
  <si>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</si>
  <si>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</si>
  <si>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</si>
  <si>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</si>
  <si>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</si>
  <si>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</si>
  <si>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</si>
  <si>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</si>
  <si>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</si>
  <si>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</si>
  <si>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</si>
  <si>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</si>
  <si>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</si>
  <si>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</si>
  <si>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</si>
  <si>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</si>
  <si>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</si>
  <si>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</si>
  <si>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</si>
  <si>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</si>
  <si>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</si>
  <si>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</si>
  <si>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</si>
  <si>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</si>
  <si>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</si>
  <si>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</si>
  <si>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</si>
  <si>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</si>
  <si>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</si>
  <si>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</si>
  <si>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</si>
  <si>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</si>
  <si>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</si>
  <si>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</si>
  <si>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</si>
  <si>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</si>
  <si>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</si>
  <si>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</si>
  <si>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</si>
  <si>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</si>
  <si>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</si>
  <si>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</si>
  <si>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</si>
  <si>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</si>
  <si>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</si>
  <si>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</si>
  <si>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</si>
  <si>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</si>
  <si>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</si>
  <si>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</si>
  <si>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</si>
  <si>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</si>
  <si>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</si>
  <si>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</si>
  <si>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</si>
  <si>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</si>
  <si>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</si>
  <si>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</si>
  <si>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</si>
  <si>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</si>
  <si>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</si>
  <si>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</si>
  <si>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</si>
  <si>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</si>
  <si>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</si>
  <si>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</si>
  <si>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</si>
  <si>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</si>
  <si>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</si>
  <si>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</si>
  <si>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</si>
  <si>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</si>
  <si>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</si>
  <si>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</si>
  <si>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</si>
  <si>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</si>
  <si>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</si>
  <si>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</si>
  <si>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</si>
  <si>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</si>
  <si>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</si>
  <si>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</si>
  <si>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</si>
  <si>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</si>
  <si>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</si>
  <si>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</si>
  <si>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</si>
  <si>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</si>
  <si>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</si>
  <si>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</si>
  <si>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</si>
  <si>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</si>
  <si>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</si>
  <si>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</si>
  <si>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</si>
  <si>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</si>
  <si>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</si>
  <si>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</si>
  <si>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</si>
  <si>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</si>
  <si>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</si>
  <si>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</si>
  <si>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</si>
  <si>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</si>
  <si>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</si>
  <si>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</si>
  <si>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</si>
  <si>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</si>
  <si>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</si>
  <si>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</si>
  <si>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</si>
  <si>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</si>
  <si>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</si>
  <si>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</si>
  <si>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</si>
  <si>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</si>
  <si>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</si>
  <si>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</si>
  <si>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</si>
  <si>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</si>
  <si>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</si>
  <si>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</si>
  <si>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</si>
  <si>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</si>
  <si>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</si>
  <si>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</si>
  <si>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</si>
  <si>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</si>
  <si>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</si>
  <si>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</si>
  <si>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</si>
  <si>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</si>
  <si>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</si>
  <si>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</si>
  <si>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</si>
  <si>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</si>
  <si>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</si>
  <si>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</si>
  <si>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</si>
  <si>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</si>
  <si>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</si>
  <si>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</si>
  <si>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</si>
  <si>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</si>
  <si>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</si>
  <si>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</si>
  <si>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</si>
  <si>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</si>
  <si>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</si>
  <si>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</si>
  <si>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</si>
  <si>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</si>
  <si>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</si>
  <si>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</si>
  <si>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</si>
  <si>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</si>
  <si>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</si>
  <si>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</si>
  <si>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</si>
  <si>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</si>
  <si>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</si>
  <si>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</si>
  <si>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</si>
  <si>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</si>
  <si>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</si>
  <si>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</si>
  <si>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</si>
  <si>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</si>
  <si>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</si>
  <si>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</si>
  <si>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</si>
  <si>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</si>
  <si>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</si>
  <si>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</si>
  <si>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</si>
  <si>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</si>
  <si>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</si>
  <si>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</si>
  <si>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</si>
  <si>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</si>
  <si>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</si>
  <si>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</si>
  <si>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</si>
  <si>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</si>
  <si>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</si>
  <si>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Daniel Valencia, Asesor Observartorio de Turismo.</t>
  </si>
  <si>
    <t>Número de turistas internacionales que visitan Bogotá</t>
  </si>
  <si>
    <t>Medir el número de turistas internacionales que visitan la ciudad de Bogotá</t>
  </si>
  <si>
    <t>Número de turistas internacionales que se espera que visiten Bogotá</t>
  </si>
  <si>
    <t>Notas</t>
  </si>
  <si>
    <t>Análisis 2021</t>
  </si>
  <si>
    <t>Primaria: Recolección en campo Encuesta viajeros Bogotá</t>
  </si>
  <si>
    <t>Turista internacional: Un visitante de origen internacional que en su viaje incluye una pernoctación (de 1 a 365 noches).</t>
  </si>
  <si>
    <t>El número de turistas internacionales que visitron Bogotá, durante el primer trimestre de 2021 fue 178.414, esto significó un caída del 57,6% frente al mismo periodo de 2020. El mes con mayor visita de turistas internacionales fue enero con un total de 70.563, pero debido a las restricciones tomadas por la pandemia presento una disminucion del 57,2%  en comparación al mismo mes del año 2020. 
En 2020, febrero fue el mes que registró la mayor cantidad de turistas internacionales en Bogotá para el primer trimestre de ese año, con un total de 173.843 turistas; caber resaltar, que para el mismo mes del 2021 se presentó la menor cantidad turistas internacionales en la ciudad para el primer trimestre del ese año 50.825, principalmente debido a las restricciones generadas por la pandemia del Covid-19. La disminucón entre febrero 2020 y febrero 2021 fue del 70,7%.
Por otro lado, el indicador finalizó en un nivel satisfactorio, quedando en 116%.</t>
  </si>
  <si>
    <t>1. Se implementaron modelos de análisis de intervención, suponiendo el efecto del COVID- 19 sobre la serie histórica es un componente exógeno que es no permanente, de forma que el modelo pueda recoger la información del flujo de viajeros en cada mes de años anteriores en la serie, y así, el pronóstico en el mediano plazo pueda mostrarnos niveles de turismo pre pandemia.
2. El modelo suavizó o promedió los resultados obtenidos en los últimos meses de 2020. Lo anterior se debe a la alta variabilidad.
3. Se realizaron pronósticos en tres escenarios debido al alto nivel de variabilidad que muestran los modelos, en el presente indicador se reporta el "pronóstico medio", con un total de 594.633 turistas internacionales que se espera que lleguen a Bogotá en 2021, el resultado para el "pronóstico alto" fue: 1.370.876 y el bajo arrojó un resulatdo de: 445.975 turistas internacionales que se espera que visiten Bogotá en 2021.
4. Los datos observados corresponden a una estimación realizada por el Observatorio de Turismo, a partir de las series históricas del flujo de turistas en la Encuesta Viajeros (que realiza el Observatorio de Turismo), sumado a las series historicas del flujo de viajeros que reporta la aerocivil, Migración Colombia y la terminal de transportes terrestre. Se excluyen la serie de datos reportada en los peajes de la ciudad, ya que esta serie genera una distorción (ruido) en los resultados estimados.</t>
  </si>
  <si>
    <t>Sebastián Carvajal, Luis Pineda , Mile Lorena Piñeros y Diego Rodríguez, Contratistas Observatorio de Turismo.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</si>
</sst>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d\.m"/>
    <numFmt numFmtId="166" formatCode="[$-F800]dddd\,\ mmmm\ dd\,\ yyyy"/>
    <numFmt numFmtId="167" formatCode="_-* #,##0_-;\-* #,##0_-;_-* &quot;-&quot;??_-;_-@_-"/>
  </numFmts>
  <fonts count="24"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0"/>
      <color theme="1"/>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auto="1"/>
      </left>
      <right style="thin">
        <color auto="1"/>
      </right>
      <top style="thin">
        <color rgb="FF000000"/>
      </top>
      <bottom/>
      <diagonal/>
    </border>
  </borders>
  <cellStyleXfs count="15">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xf numFmtId="164" fontId="1" fillId="0" borderId="0" applyFont="0" applyFill="0" applyBorder="0" applyAlignment="0" applyProtection="0"/>
  </cellStyleXfs>
  <cellXfs count="223">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7" fillId="0" borderId="46" xfId="1" applyFont="1" applyBorder="1" applyAlignment="1" applyProtection="1">
      <alignment horizontal="center" wrapText="1"/>
    </xf>
    <xf numFmtId="165" fontId="7" fillId="0" borderId="46" xfId="1" applyNumberFormat="1" applyFont="1" applyBorder="1" applyAlignment="1" applyProtection="1">
      <alignment horizontal="center"/>
    </xf>
    <xf numFmtId="0" fontId="7" fillId="0" borderId="47"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0" fontId="9" fillId="0" borderId="10" xfId="1" applyFont="1" applyBorder="1" applyAlignment="1" applyProtection="1">
      <alignment vertical="top" wrapText="1"/>
    </xf>
    <xf numFmtId="3" fontId="23" fillId="0" borderId="1" xfId="0" applyNumberFormat="1" applyFont="1" applyFill="1" applyBorder="1" applyAlignment="1" applyProtection="1">
      <alignment vertical="center"/>
      <protection locked="0"/>
    </xf>
    <xf numFmtId="0" fontId="7" fillId="4" borderId="10" xfId="1" applyFont="1" applyFill="1" applyBorder="1" applyAlignment="1" applyProtection="1">
      <alignment vertical="top" wrapText="1"/>
      <protection locked="0"/>
    </xf>
    <xf numFmtId="167" fontId="16" fillId="4" borderId="10" xfId="14" applyNumberFormat="1" applyFont="1" applyFill="1" applyBorder="1" applyAlignment="1" applyProtection="1">
      <alignment vertical="center" wrapText="1"/>
      <protection locked="0"/>
    </xf>
    <xf numFmtId="165" fontId="7" fillId="0" borderId="51" xfId="1" applyNumberFormat="1" applyFont="1" applyBorder="1" applyAlignment="1" applyProtection="1">
      <alignment horizontal="center" vertical="center"/>
    </xf>
    <xf numFmtId="165" fontId="7" fillId="0" borderId="1" xfId="1" applyNumberFormat="1" applyFont="1" applyBorder="1" applyAlignment="1" applyProtection="1">
      <alignment horizontal="center" vertical="center"/>
    </xf>
    <xf numFmtId="2" fontId="9" fillId="0" borderId="20" xfId="1" applyNumberFormat="1" applyFont="1" applyBorder="1" applyAlignment="1" applyProtection="1">
      <alignment horizontal="center" vertical="center"/>
      <protection locked="0"/>
    </xf>
    <xf numFmtId="2" fontId="9" fillId="0" borderId="19" xfId="1" applyNumberFormat="1" applyFont="1" applyBorder="1" applyAlignment="1" applyProtection="1">
      <alignment horizontal="center" vertical="center"/>
      <protection locked="0"/>
    </xf>
    <xf numFmtId="2" fontId="9" fillId="0" borderId="40" xfId="1" applyNumberFormat="1" applyFont="1" applyBorder="1" applyAlignment="1" applyProtection="1">
      <alignment horizontal="center" vertical="center"/>
      <protection locked="0"/>
    </xf>
    <xf numFmtId="167" fontId="16" fillId="0" borderId="1" xfId="14" applyNumberFormat="1" applyFont="1" applyBorder="1"/>
    <xf numFmtId="167" fontId="16" fillId="0" borderId="1" xfId="14" applyNumberFormat="1" applyFont="1" applyBorder="1" applyAlignment="1">
      <alignment horizontal="right"/>
    </xf>
    <xf numFmtId="0" fontId="7" fillId="0" borderId="45" xfId="1" applyFont="1" applyBorder="1" applyAlignment="1" applyProtection="1">
      <alignment horizontal="center" vertical="center"/>
    </xf>
    <xf numFmtId="0" fontId="9" fillId="0" borderId="0" xfId="1" applyFont="1" applyBorder="1" applyProtection="1"/>
    <xf numFmtId="167" fontId="16" fillId="0" borderId="0" xfId="14" applyNumberFormat="1" applyFont="1" applyBorder="1" applyAlignment="1">
      <alignment horizontal="right"/>
    </xf>
    <xf numFmtId="167" fontId="9" fillId="0" borderId="0" xfId="1" applyNumberFormat="1" applyFont="1" applyBorder="1" applyProtection="1">
      <protection locked="0"/>
    </xf>
    <xf numFmtId="3" fontId="23" fillId="0" borderId="0" xfId="0" applyNumberFormat="1" applyFont="1" applyBorder="1" applyAlignment="1">
      <alignment horizontal="center"/>
    </xf>
    <xf numFmtId="3" fontId="9" fillId="0" borderId="0" xfId="1" applyNumberFormat="1" applyFont="1" applyBorder="1" applyProtection="1">
      <protection locked="0"/>
    </xf>
    <xf numFmtId="0" fontId="9" fillId="0" borderId="0" xfId="1" applyFont="1" applyBorder="1" applyProtection="1">
      <protection locked="0"/>
    </xf>
    <xf numFmtId="10" fontId="9" fillId="0" borderId="0" xfId="12" applyNumberFormat="1" applyFont="1" applyBorder="1" applyProtection="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2" xfId="1" applyFont="1" applyFill="1" applyBorder="1" applyAlignment="1" applyProtection="1">
      <alignment horizontal="left" vertical="center" wrapText="1"/>
      <protection locked="0"/>
    </xf>
    <xf numFmtId="0" fontId="7" fillId="22" borderId="10" xfId="1" applyFont="1" applyFill="1" applyBorder="1" applyAlignment="1" applyProtection="1">
      <alignment horizontal="left" vertical="top" wrapText="1"/>
      <protection locked="0"/>
    </xf>
    <xf numFmtId="0" fontId="7" fillId="22" borderId="11" xfId="1" applyFont="1" applyFill="1" applyBorder="1" applyAlignment="1" applyProtection="1">
      <alignment horizontal="left" vertical="top" wrapText="1"/>
      <protection locked="0"/>
    </xf>
    <xf numFmtId="0" fontId="7" fillId="22" borderId="12" xfId="1" applyFont="1" applyFill="1" applyBorder="1" applyAlignment="1" applyProtection="1">
      <alignment horizontal="left" vertical="top" wrapText="1"/>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167" fontId="16" fillId="0" borderId="44" xfId="14" quotePrefix="1" applyNumberFormat="1" applyFont="1" applyBorder="1" applyAlignment="1" applyProtection="1">
      <alignment horizontal="right" vertical="center"/>
      <protection locked="0"/>
    </xf>
    <xf numFmtId="167" fontId="16" fillId="0" borderId="28" xfId="14" applyNumberFormat="1" applyFont="1" applyBorder="1" applyAlignment="1" applyProtection="1">
      <alignment horizontal="righ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6" fontId="7" fillId="0" borderId="30" xfId="1" applyNumberFormat="1" applyFont="1" applyBorder="1" applyAlignment="1" applyProtection="1">
      <alignment horizontal="left"/>
      <protection locked="0"/>
    </xf>
    <xf numFmtId="166" fontId="7" fillId="0" borderId="11" xfId="1" applyNumberFormat="1" applyFont="1" applyBorder="1" applyAlignment="1" applyProtection="1">
      <alignment horizontal="left"/>
      <protection locked="0"/>
    </xf>
    <xf numFmtId="166" fontId="7" fillId="0" borderId="12" xfId="1" applyNumberFormat="1" applyFont="1" applyBorder="1" applyAlignment="1" applyProtection="1">
      <alignment horizontal="left"/>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vertical="top"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12" borderId="1" xfId="1" applyFont="1" applyFill="1" applyBorder="1" applyAlignment="1" applyProtection="1">
      <alignment horizontal="left"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wrapText="1"/>
      <protection locked="0"/>
    </xf>
    <xf numFmtId="0" fontId="7" fillId="0" borderId="37" xfId="1" applyFont="1" applyBorder="1" applyAlignment="1" applyProtection="1">
      <alignment horizontal="left" wrapText="1"/>
      <protection locked="0"/>
    </xf>
    <xf numFmtId="0" fontId="7" fillId="0" borderId="31" xfId="1" applyFont="1" applyBorder="1" applyAlignment="1" applyProtection="1">
      <alignment horizontal="left" wrapText="1"/>
      <protection locked="0"/>
    </xf>
    <xf numFmtId="0" fontId="7" fillId="0" borderId="22" xfId="1" applyFont="1" applyBorder="1" applyAlignment="1" applyProtection="1">
      <alignment horizontal="left"/>
      <protection locked="0"/>
    </xf>
    <xf numFmtId="0" fontId="7" fillId="0" borderId="38" xfId="1" applyFont="1" applyBorder="1" applyAlignment="1" applyProtection="1">
      <alignment horizontal="left"/>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5">
    <cellStyle name="Comma" xfId="14" builtinId="3"/>
    <cellStyle name="Followed Hyperlink" xfId="5" builtinId="9" hidden="1"/>
    <cellStyle name="Followed Hyperlink" xfId="7" builtinId="9" hidden="1"/>
    <cellStyle name="Followed Hyperlink" xfId="9" builtinId="9" hidden="1"/>
    <cellStyle name="Followed Hyperlink" xfId="11" builtinId="9" hidden="1"/>
    <cellStyle name="Hyperlink" xfId="4" builtinId="8" hidden="1"/>
    <cellStyle name="Hyperlink" xfId="6" builtinId="8" hidden="1"/>
    <cellStyle name="Hyperlink" xfId="8" builtinId="8" hidden="1"/>
    <cellStyle name="Hyperlink" xfId="10" builtinId="8" hidden="1"/>
    <cellStyle name="Normal" xfId="0" builtinId="0"/>
    <cellStyle name="Normal 2" xfId="1" xr:uid="{00000000-0005-0000-0000-00000A000000}"/>
    <cellStyle name="Normal 2 2" xfId="13" xr:uid="{00000000-0005-0000-0000-00000B000000}"/>
    <cellStyle name="Normal 3" xfId="2" xr:uid="{00000000-0005-0000-0000-00000C000000}"/>
    <cellStyle name="Percent" xfId="12" builtinId="5"/>
    <cellStyle name="Porcentaje 2" xfId="3" xr:uid="{00000000-0005-0000-0000-00000E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opLeftCell="A10" zoomScale="97" zoomScaleNormal="57" zoomScalePageLayoutView="91" workbookViewId="0">
      <selection activeCell="D23" sqref="D23"/>
    </sheetView>
  </sheetViews>
  <sheetFormatPr defaultColWidth="11.5" defaultRowHeight="12.75" x14ac:dyDescent="0.2"/>
  <cols>
    <col min="1" max="1" width="2.125" style="30" customWidth="1"/>
    <col min="2" max="2" width="21.375" style="45" customWidth="1"/>
    <col min="3" max="3" width="28.375" style="30" customWidth="1"/>
    <col min="4" max="4" width="22.625" style="30" customWidth="1"/>
    <col min="5" max="5" width="13.125" style="30" customWidth="1"/>
    <col min="6" max="6" width="9.125" style="30" customWidth="1"/>
    <col min="7" max="7" width="44.125" style="30" customWidth="1"/>
    <col min="8" max="8" width="11.5" style="30" customWidth="1"/>
    <col min="9" max="9" width="40.5" style="30" customWidth="1"/>
    <col min="10" max="16384" width="11.5" style="30"/>
  </cols>
  <sheetData>
    <row r="1" spans="2:8" ht="12.95" customHeight="1" x14ac:dyDescent="0.2"/>
    <row r="2" spans="2:8" ht="12.95" customHeight="1" x14ac:dyDescent="0.2">
      <c r="B2" s="116"/>
      <c r="C2" s="117" t="s">
        <v>0</v>
      </c>
      <c r="D2" s="118"/>
      <c r="E2" s="118"/>
      <c r="F2" s="118"/>
      <c r="G2" s="118"/>
      <c r="H2" s="119"/>
    </row>
    <row r="3" spans="2:8" ht="12.75" customHeight="1" x14ac:dyDescent="0.2">
      <c r="B3" s="116"/>
      <c r="C3" s="120"/>
      <c r="D3" s="121"/>
      <c r="E3" s="121"/>
      <c r="F3" s="121"/>
      <c r="G3" s="121"/>
      <c r="H3" s="122"/>
    </row>
    <row r="4" spans="2:8" ht="32.1" customHeight="1" x14ac:dyDescent="0.2">
      <c r="B4" s="116"/>
      <c r="C4" s="120"/>
      <c r="D4" s="121"/>
      <c r="E4" s="121"/>
      <c r="F4" s="121"/>
      <c r="G4" s="121"/>
      <c r="H4" s="122"/>
    </row>
    <row r="5" spans="2:8" ht="27.75" customHeight="1" x14ac:dyDescent="0.2">
      <c r="B5" s="116"/>
      <c r="C5" s="123"/>
      <c r="D5" s="124"/>
      <c r="E5" s="124"/>
      <c r="F5" s="124"/>
      <c r="G5" s="124"/>
      <c r="H5" s="125"/>
    </row>
    <row r="6" spans="2:8" x14ac:dyDescent="0.2">
      <c r="B6" s="46"/>
      <c r="C6" s="40"/>
      <c r="D6" s="40"/>
      <c r="E6" s="40"/>
      <c r="F6" s="40"/>
      <c r="G6" s="40"/>
      <c r="H6" s="41"/>
    </row>
    <row r="7" spans="2:8" ht="15.75" x14ac:dyDescent="0.2">
      <c r="B7" s="47"/>
      <c r="C7" s="54"/>
      <c r="D7" s="44" t="s">
        <v>1</v>
      </c>
      <c r="E7" s="42"/>
      <c r="F7" s="42"/>
      <c r="G7" s="42"/>
      <c r="H7" s="43"/>
    </row>
    <row r="8" spans="2:8" ht="30.95" customHeight="1" x14ac:dyDescent="0.2">
      <c r="B8" s="48" t="s">
        <v>149</v>
      </c>
      <c r="C8" s="126" t="s">
        <v>180</v>
      </c>
      <c r="D8" s="127"/>
      <c r="E8" s="127"/>
      <c r="F8" s="127"/>
      <c r="G8" s="127"/>
      <c r="H8" s="128"/>
    </row>
    <row r="9" spans="2:8" ht="50.1" customHeight="1" x14ac:dyDescent="0.2">
      <c r="B9" s="49" t="s">
        <v>2</v>
      </c>
      <c r="C9" s="31" t="s">
        <v>21</v>
      </c>
      <c r="D9" s="32" t="s">
        <v>3</v>
      </c>
      <c r="E9" s="129" t="s">
        <v>65</v>
      </c>
      <c r="F9" s="130"/>
      <c r="G9" s="130"/>
      <c r="H9" s="131"/>
    </row>
    <row r="10" spans="2:8" ht="33.950000000000003" customHeight="1" x14ac:dyDescent="0.2">
      <c r="B10" s="50" t="s">
        <v>4</v>
      </c>
      <c r="C10" s="96" t="s">
        <v>190</v>
      </c>
      <c r="D10" s="32" t="s">
        <v>5</v>
      </c>
      <c r="E10" s="113" t="s">
        <v>191</v>
      </c>
      <c r="F10" s="114"/>
      <c r="G10" s="114"/>
      <c r="H10" s="115"/>
    </row>
    <row r="11" spans="2:8" ht="15.75" x14ac:dyDescent="0.2">
      <c r="B11" s="51" t="s">
        <v>6</v>
      </c>
      <c r="C11" s="33" t="s">
        <v>151</v>
      </c>
      <c r="D11" s="34" t="s">
        <v>7</v>
      </c>
      <c r="E11" s="113" t="s">
        <v>83</v>
      </c>
      <c r="F11" s="114"/>
      <c r="G11" s="114"/>
      <c r="H11" s="115"/>
    </row>
    <row r="12" spans="2:8" ht="15" customHeight="1" x14ac:dyDescent="0.25">
      <c r="B12" s="137" t="s">
        <v>8</v>
      </c>
      <c r="C12" s="139">
        <v>601322</v>
      </c>
      <c r="D12" s="141" t="s">
        <v>9</v>
      </c>
      <c r="E12" s="55" t="s">
        <v>174</v>
      </c>
      <c r="F12" s="35" t="s">
        <v>190</v>
      </c>
      <c r="G12" s="57"/>
      <c r="H12" s="143" t="s">
        <v>165</v>
      </c>
    </row>
    <row r="13" spans="2:8" ht="15.75" x14ac:dyDescent="0.25">
      <c r="B13" s="138"/>
      <c r="C13" s="140"/>
      <c r="D13" s="142"/>
      <c r="E13" s="56" t="s">
        <v>166</v>
      </c>
      <c r="F13" s="36" t="s">
        <v>192</v>
      </c>
      <c r="G13" s="58"/>
      <c r="H13" s="144"/>
    </row>
    <row r="14" spans="2:8" ht="15.75" x14ac:dyDescent="0.2">
      <c r="B14" s="52" t="s">
        <v>10</v>
      </c>
      <c r="C14" s="97">
        <v>594633</v>
      </c>
      <c r="D14" s="52" t="s">
        <v>11</v>
      </c>
      <c r="E14" s="135" t="s">
        <v>158</v>
      </c>
      <c r="F14" s="136"/>
      <c r="G14" s="59" t="s">
        <v>12</v>
      </c>
      <c r="H14" s="93" t="s">
        <v>78</v>
      </c>
    </row>
    <row r="15" spans="2:8" ht="21" customHeight="1" x14ac:dyDescent="0.2">
      <c r="B15" s="51" t="s">
        <v>13</v>
      </c>
      <c r="C15" s="132" t="s">
        <v>40</v>
      </c>
      <c r="D15" s="133"/>
      <c r="E15" s="133"/>
      <c r="F15" s="133"/>
      <c r="G15" s="133"/>
      <c r="H15" s="134"/>
    </row>
    <row r="17" spans="2:8" ht="41.1" customHeight="1" x14ac:dyDescent="0.25">
      <c r="B17" s="53" t="s">
        <v>14</v>
      </c>
      <c r="C17" s="1" t="s">
        <v>199</v>
      </c>
      <c r="D17" s="37"/>
      <c r="E17" s="37"/>
      <c r="F17" s="37"/>
      <c r="G17" s="37"/>
      <c r="H17" s="37"/>
    </row>
    <row r="18" spans="2:8" ht="15" x14ac:dyDescent="0.25">
      <c r="B18" s="53" t="s">
        <v>15</v>
      </c>
      <c r="C18" s="2" t="s">
        <v>189</v>
      </c>
      <c r="D18" s="38"/>
      <c r="E18" s="38"/>
      <c r="F18" s="38"/>
      <c r="G18" s="38"/>
    </row>
    <row r="19" spans="2:8" ht="15" x14ac:dyDescent="0.25">
      <c r="B19" s="53" t="s">
        <v>16</v>
      </c>
      <c r="C19" s="2" t="s">
        <v>189</v>
      </c>
      <c r="D19" s="38"/>
      <c r="E19" s="38"/>
      <c r="F19" s="38"/>
      <c r="G19" s="38"/>
      <c r="H19" s="38"/>
    </row>
    <row r="20" spans="2:8" x14ac:dyDescent="0.2">
      <c r="C20" s="39"/>
      <c r="D20" s="39"/>
      <c r="E20" s="39"/>
    </row>
    <row r="28" spans="2:8" x14ac:dyDescent="0.2">
      <c r="G28" s="45"/>
    </row>
  </sheetData>
  <mergeCells count="12">
    <mergeCell ref="C15:H15"/>
    <mergeCell ref="E14:F14"/>
    <mergeCell ref="B12:B13"/>
    <mergeCell ref="C12:C13"/>
    <mergeCell ref="D12:D13"/>
    <mergeCell ref="H12:H13"/>
    <mergeCell ref="E10:H10"/>
    <mergeCell ref="E11:H11"/>
    <mergeCell ref="B2:B5"/>
    <mergeCell ref="C2:H5"/>
    <mergeCell ref="C8:H8"/>
    <mergeCell ref="E9:H9"/>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201"/>
  <sheetViews>
    <sheetView showGridLines="0" tabSelected="1" topLeftCell="A10" zoomScale="70" zoomScaleNormal="70" workbookViewId="0">
      <selection activeCell="H23" sqref="H23:K23"/>
    </sheetView>
  </sheetViews>
  <sheetFormatPr defaultColWidth="14.5" defaultRowHeight="15.75" x14ac:dyDescent="0.25"/>
  <cols>
    <col min="1" max="1" width="3.375" style="17" customWidth="1"/>
    <col min="2" max="2" width="37" style="17" customWidth="1"/>
    <col min="3" max="3" width="23.625" style="17" customWidth="1"/>
    <col min="4" max="4" width="37.875" style="17" customWidth="1"/>
    <col min="5" max="16" width="12.875" style="17" customWidth="1"/>
    <col min="17" max="16384" width="14.5" style="17"/>
  </cols>
  <sheetData>
    <row r="1" spans="2:21" s="60" customFormat="1" ht="14.1" customHeight="1" x14ac:dyDescent="0.25"/>
    <row r="2" spans="2:21" s="60" customFormat="1" x14ac:dyDescent="0.25">
      <c r="B2" s="145"/>
      <c r="C2" s="146" t="s">
        <v>118</v>
      </c>
      <c r="D2" s="147"/>
      <c r="E2" s="147"/>
      <c r="F2" s="147"/>
      <c r="G2" s="147"/>
      <c r="H2" s="147"/>
      <c r="I2" s="147"/>
      <c r="J2" s="147"/>
      <c r="K2" s="147"/>
      <c r="L2" s="147"/>
      <c r="M2" s="147"/>
      <c r="N2" s="147"/>
      <c r="O2" s="147"/>
      <c r="P2" s="148"/>
    </row>
    <row r="3" spans="2:21" s="60" customFormat="1" ht="20.25" customHeight="1" x14ac:dyDescent="0.25">
      <c r="B3" s="145"/>
      <c r="C3" s="149"/>
      <c r="D3" s="150"/>
      <c r="E3" s="150"/>
      <c r="F3" s="150"/>
      <c r="G3" s="150"/>
      <c r="H3" s="150"/>
      <c r="I3" s="150"/>
      <c r="J3" s="150"/>
      <c r="K3" s="150"/>
      <c r="L3" s="150"/>
      <c r="M3" s="150"/>
      <c r="N3" s="150"/>
      <c r="O3" s="150"/>
      <c r="P3" s="151"/>
    </row>
    <row r="4" spans="2:21" s="60" customFormat="1" ht="53.1" customHeight="1" x14ac:dyDescent="0.25">
      <c r="B4" s="145"/>
      <c r="C4" s="149"/>
      <c r="D4" s="150"/>
      <c r="E4" s="150"/>
      <c r="F4" s="150"/>
      <c r="G4" s="150"/>
      <c r="H4" s="150"/>
      <c r="I4" s="150"/>
      <c r="J4" s="150"/>
      <c r="K4" s="150"/>
      <c r="L4" s="150"/>
      <c r="M4" s="150"/>
      <c r="N4" s="150"/>
      <c r="O4" s="150"/>
      <c r="P4" s="151"/>
    </row>
    <row r="5" spans="2:21" s="60" customFormat="1" x14ac:dyDescent="0.25">
      <c r="B5" s="152"/>
      <c r="C5" s="153"/>
      <c r="D5" s="153"/>
      <c r="E5" s="153"/>
      <c r="F5" s="153"/>
      <c r="G5" s="153"/>
      <c r="H5" s="153"/>
      <c r="I5" s="153"/>
      <c r="J5" s="153"/>
      <c r="K5" s="153"/>
      <c r="L5" s="153"/>
      <c r="M5" s="153"/>
      <c r="N5" s="153"/>
      <c r="O5" s="153"/>
      <c r="P5" s="154"/>
    </row>
    <row r="6" spans="2:21" x14ac:dyDescent="0.25">
      <c r="B6" s="18" t="s">
        <v>99</v>
      </c>
      <c r="C6" s="158" t="str">
        <f>IFERROR('1. Hoja de Vida'!C10,"")</f>
        <v>Número de turistas internacionales que visitan Bogotá</v>
      </c>
      <c r="D6" s="159"/>
      <c r="E6" s="159"/>
      <c r="F6" s="159"/>
      <c r="G6" s="159"/>
      <c r="H6" s="159"/>
      <c r="I6" s="159"/>
      <c r="J6" s="159"/>
      <c r="K6" s="159"/>
      <c r="L6" s="159"/>
      <c r="M6" s="159"/>
      <c r="N6" s="159"/>
      <c r="O6" s="159"/>
      <c r="P6" s="160"/>
    </row>
    <row r="7" spans="2:21" ht="20.100000000000001" customHeight="1" x14ac:dyDescent="0.25">
      <c r="B7" s="19" t="s">
        <v>100</v>
      </c>
      <c r="C7" s="166" t="s">
        <v>40</v>
      </c>
      <c r="D7" s="167"/>
      <c r="E7" s="167"/>
      <c r="F7" s="167"/>
      <c r="G7" s="167"/>
      <c r="H7" s="167"/>
      <c r="I7" s="167"/>
      <c r="J7" s="167"/>
      <c r="K7" s="167"/>
      <c r="L7" s="167"/>
      <c r="M7" s="167"/>
      <c r="N7" s="167"/>
      <c r="O7" s="167"/>
      <c r="P7" s="168"/>
    </row>
    <row r="8" spans="2:21" ht="15.95" customHeight="1" x14ac:dyDescent="0.25">
      <c r="B8" s="61" t="s">
        <v>101</v>
      </c>
      <c r="C8" s="166" t="s">
        <v>93</v>
      </c>
      <c r="D8" s="167"/>
      <c r="E8" s="167"/>
      <c r="F8" s="167"/>
      <c r="G8" s="167"/>
      <c r="H8" s="167"/>
      <c r="I8" s="167"/>
      <c r="J8" s="184"/>
      <c r="K8" s="182" t="s">
        <v>98</v>
      </c>
      <c r="L8" s="183"/>
      <c r="M8" s="161">
        <v>44299</v>
      </c>
      <c r="N8" s="162"/>
      <c r="O8" s="162"/>
      <c r="P8" s="163"/>
    </row>
    <row r="9" spans="2:21" x14ac:dyDescent="0.25">
      <c r="B9" s="61" t="s">
        <v>102</v>
      </c>
      <c r="C9" s="166" t="s">
        <v>195</v>
      </c>
      <c r="D9" s="167"/>
      <c r="E9" s="167"/>
      <c r="F9" s="167"/>
      <c r="G9" s="167"/>
      <c r="H9" s="167"/>
      <c r="I9" s="167"/>
      <c r="J9" s="167"/>
      <c r="K9" s="167"/>
      <c r="L9" s="167"/>
      <c r="M9" s="167"/>
      <c r="N9" s="167"/>
      <c r="O9" s="167"/>
      <c r="P9" s="168"/>
    </row>
    <row r="10" spans="2:21" s="60" customFormat="1" ht="6.95" customHeight="1" x14ac:dyDescent="0.25">
      <c r="B10" s="172"/>
      <c r="C10" s="173"/>
      <c r="D10" s="173"/>
      <c r="E10" s="173"/>
      <c r="F10" s="173"/>
      <c r="G10" s="173"/>
      <c r="H10" s="173"/>
      <c r="I10" s="173"/>
      <c r="J10" s="173"/>
      <c r="K10" s="173"/>
      <c r="L10" s="173"/>
      <c r="M10" s="173"/>
      <c r="N10" s="173"/>
      <c r="O10" s="173"/>
      <c r="P10" s="174"/>
    </row>
    <row r="11" spans="2:21" s="60" customFormat="1" x14ac:dyDescent="0.25">
      <c r="B11" s="169" t="s">
        <v>126</v>
      </c>
      <c r="C11" s="170"/>
      <c r="D11" s="170"/>
      <c r="E11" s="170"/>
      <c r="F11" s="170"/>
      <c r="G11" s="170"/>
      <c r="H11" s="170"/>
      <c r="I11" s="170"/>
      <c r="J11" s="170"/>
      <c r="K11" s="170"/>
      <c r="L11" s="170"/>
      <c r="M11" s="170"/>
      <c r="N11" s="170"/>
      <c r="O11" s="170"/>
      <c r="P11" s="171"/>
    </row>
    <row r="12" spans="2:21" s="60" customFormat="1" ht="15.95" customHeight="1" x14ac:dyDescent="0.25">
      <c r="B12" s="176" t="s">
        <v>162</v>
      </c>
      <c r="C12" s="175" t="s">
        <v>163</v>
      </c>
      <c r="D12" s="175"/>
      <c r="E12" s="164" t="s">
        <v>127</v>
      </c>
      <c r="F12" s="164"/>
      <c r="G12" s="164"/>
      <c r="H12" s="164"/>
      <c r="I12" s="164"/>
      <c r="J12" s="164"/>
      <c r="K12" s="164"/>
      <c r="L12" s="164"/>
      <c r="M12" s="164"/>
      <c r="N12" s="164"/>
      <c r="O12" s="164"/>
      <c r="P12" s="165"/>
      <c r="R12" s="106"/>
      <c r="S12" s="106"/>
      <c r="T12" s="106"/>
      <c r="U12" s="106"/>
    </row>
    <row r="13" spans="2:21" s="60" customFormat="1" x14ac:dyDescent="0.25">
      <c r="B13" s="177"/>
      <c r="C13" s="175"/>
      <c r="D13" s="175"/>
      <c r="E13" s="62" t="s">
        <v>88</v>
      </c>
      <c r="F13" s="63" t="s">
        <v>103</v>
      </c>
      <c r="G13" s="63" t="s">
        <v>104</v>
      </c>
      <c r="H13" s="63" t="s">
        <v>105</v>
      </c>
      <c r="I13" s="63" t="s">
        <v>106</v>
      </c>
      <c r="J13" s="63" t="s">
        <v>107</v>
      </c>
      <c r="K13" s="63" t="s">
        <v>108</v>
      </c>
      <c r="L13" s="63" t="s">
        <v>109</v>
      </c>
      <c r="M13" s="63" t="s">
        <v>110</v>
      </c>
      <c r="N13" s="63" t="s">
        <v>111</v>
      </c>
      <c r="O13" s="63" t="s">
        <v>112</v>
      </c>
      <c r="P13" s="64" t="s">
        <v>113</v>
      </c>
      <c r="R13" s="106"/>
      <c r="S13" s="106"/>
      <c r="T13" s="106"/>
      <c r="U13" s="106"/>
    </row>
    <row r="14" spans="2:21" ht="31.5" x14ac:dyDescent="0.25">
      <c r="B14" s="94" t="str">
        <f>IFERROR('1. Hoja de Vida'!F12,"")</f>
        <v>Número de turistas internacionales que visitan Bogotá</v>
      </c>
      <c r="C14" s="185" t="s">
        <v>196</v>
      </c>
      <c r="D14" s="185"/>
      <c r="E14" s="104">
        <v>70563</v>
      </c>
      <c r="F14" s="104">
        <v>50825</v>
      </c>
      <c r="G14" s="104">
        <v>57026</v>
      </c>
      <c r="H14" s="95"/>
      <c r="I14" s="95"/>
      <c r="J14" s="95"/>
      <c r="K14" s="95"/>
      <c r="L14" s="95"/>
      <c r="M14" s="95"/>
      <c r="N14" s="95"/>
      <c r="O14" s="95"/>
      <c r="P14" s="95"/>
      <c r="R14" s="107"/>
      <c r="S14" s="107"/>
      <c r="T14" s="107"/>
      <c r="U14" s="108"/>
    </row>
    <row r="15" spans="2:21" ht="31.5" x14ac:dyDescent="0.25">
      <c r="B15" s="94" t="str">
        <f>IFERROR('1. Hoja de Vida'!F13,"")</f>
        <v>Número de turistas internacionales que se espera que visiten Bogotá</v>
      </c>
      <c r="C15" s="185" t="s">
        <v>196</v>
      </c>
      <c r="D15" s="185"/>
      <c r="E15" s="104">
        <v>53201.000977951502</v>
      </c>
      <c r="F15" s="104">
        <v>50587.998929758498</v>
      </c>
      <c r="G15" s="104">
        <v>49791.472817731497</v>
      </c>
      <c r="H15" s="103">
        <v>49369.426850633303</v>
      </c>
      <c r="I15" s="103">
        <v>49145.802294382898</v>
      </c>
      <c r="J15" s="103">
        <v>49027.312968440499</v>
      </c>
      <c r="K15" s="103">
        <v>48964.530416301801</v>
      </c>
      <c r="L15" s="103">
        <v>48931.2645603126</v>
      </c>
      <c r="M15" s="103">
        <v>48913.638370599198</v>
      </c>
      <c r="N15" s="103">
        <v>48904.298987782298</v>
      </c>
      <c r="O15" s="103">
        <v>48899.350438333</v>
      </c>
      <c r="P15" s="103">
        <v>48896.728408362404</v>
      </c>
      <c r="R15" s="109"/>
      <c r="S15" s="109"/>
      <c r="T15" s="109"/>
      <c r="U15" s="110"/>
    </row>
    <row r="16" spans="2:21" x14ac:dyDescent="0.25">
      <c r="B16" s="178" t="s">
        <v>124</v>
      </c>
      <c r="C16" s="178"/>
      <c r="D16" s="178"/>
      <c r="E16" s="100"/>
      <c r="F16" s="101"/>
      <c r="G16" s="101"/>
      <c r="H16" s="101"/>
      <c r="I16" s="101"/>
      <c r="J16" s="101"/>
      <c r="K16" s="101"/>
      <c r="L16" s="101"/>
      <c r="M16" s="101"/>
      <c r="N16" s="101"/>
      <c r="O16" s="101"/>
      <c r="P16" s="102"/>
      <c r="R16" s="111"/>
      <c r="S16" s="111"/>
      <c r="T16" s="111"/>
      <c r="U16" s="111"/>
    </row>
    <row r="17" spans="2:21" x14ac:dyDescent="0.25">
      <c r="B17" s="178" t="s">
        <v>130</v>
      </c>
      <c r="C17" s="178"/>
      <c r="D17" s="178"/>
      <c r="E17" s="25">
        <f>IFERROR((E14/E15),"")</f>
        <v>1.3263472247306769</v>
      </c>
      <c r="F17" s="88">
        <f>IFERROR((F14/F15),"")</f>
        <v>1.004684926766338</v>
      </c>
      <c r="G17" s="88">
        <f t="shared" ref="G17:P17" si="0">IFERROR((G14/G15),"")</f>
        <v>1.1452965090779998</v>
      </c>
      <c r="H17" s="88">
        <f t="shared" si="0"/>
        <v>0</v>
      </c>
      <c r="I17" s="88">
        <f t="shared" si="0"/>
        <v>0</v>
      </c>
      <c r="J17" s="88">
        <f t="shared" si="0"/>
        <v>0</v>
      </c>
      <c r="K17" s="88">
        <f t="shared" si="0"/>
        <v>0</v>
      </c>
      <c r="L17" s="88">
        <f t="shared" si="0"/>
        <v>0</v>
      </c>
      <c r="M17" s="88">
        <f t="shared" si="0"/>
        <v>0</v>
      </c>
      <c r="N17" s="88">
        <f t="shared" si="0"/>
        <v>0</v>
      </c>
      <c r="O17" s="88">
        <f t="shared" si="0"/>
        <v>0</v>
      </c>
      <c r="P17" s="89">
        <f t="shared" si="0"/>
        <v>0</v>
      </c>
      <c r="R17" s="112"/>
      <c r="S17" s="112"/>
      <c r="T17" s="112"/>
      <c r="U17" s="112"/>
    </row>
    <row r="18" spans="2:21" s="60" customFormat="1" x14ac:dyDescent="0.25">
      <c r="B18" s="65"/>
      <c r="C18" s="66"/>
      <c r="D18" s="66"/>
      <c r="E18" s="66"/>
      <c r="F18" s="66"/>
      <c r="G18" s="66"/>
      <c r="H18" s="66"/>
      <c r="I18" s="66"/>
      <c r="J18" s="66"/>
      <c r="K18" s="66"/>
      <c r="L18" s="66"/>
      <c r="M18" s="66"/>
      <c r="N18" s="66"/>
      <c r="O18" s="66"/>
      <c r="P18" s="67"/>
      <c r="R18" s="106"/>
      <c r="S18" s="106"/>
      <c r="T18" s="106"/>
      <c r="U18" s="106"/>
    </row>
    <row r="19" spans="2:21" s="60" customFormat="1" x14ac:dyDescent="0.25">
      <c r="B19" s="179" t="s">
        <v>89</v>
      </c>
      <c r="C19" s="180"/>
      <c r="D19" s="180"/>
      <c r="E19" s="180"/>
      <c r="F19" s="180"/>
      <c r="G19" s="180"/>
      <c r="H19" s="180"/>
      <c r="I19" s="180"/>
      <c r="J19" s="180"/>
      <c r="K19" s="180"/>
      <c r="L19" s="180"/>
      <c r="M19" s="180"/>
      <c r="N19" s="180"/>
      <c r="O19" s="180"/>
      <c r="P19" s="181"/>
    </row>
    <row r="20" spans="2:21" x14ac:dyDescent="0.25">
      <c r="B20" s="186" t="s">
        <v>142</v>
      </c>
      <c r="C20" s="187"/>
      <c r="D20" s="187"/>
      <c r="E20" s="187"/>
      <c r="F20" s="187"/>
      <c r="G20" s="188"/>
      <c r="H20" s="192" t="s">
        <v>129</v>
      </c>
      <c r="I20" s="192"/>
      <c r="J20" s="192"/>
      <c r="K20" s="192"/>
      <c r="L20" s="193" t="s">
        <v>90</v>
      </c>
      <c r="M20" s="193"/>
      <c r="N20" s="193"/>
      <c r="O20" s="193"/>
      <c r="P20" s="193"/>
    </row>
    <row r="21" spans="2:21" ht="24" customHeight="1" x14ac:dyDescent="0.25">
      <c r="B21" s="189"/>
      <c r="C21" s="190"/>
      <c r="D21" s="190"/>
      <c r="E21" s="190"/>
      <c r="F21" s="190"/>
      <c r="G21" s="191"/>
      <c r="H21" s="85" t="s">
        <v>93</v>
      </c>
      <c r="I21" s="85" t="s">
        <v>114</v>
      </c>
      <c r="J21" s="85" t="s">
        <v>95</v>
      </c>
      <c r="K21" s="85" t="s">
        <v>96</v>
      </c>
      <c r="L21" s="86" t="s">
        <v>91</v>
      </c>
      <c r="M21" s="194" t="s">
        <v>92</v>
      </c>
      <c r="N21" s="194"/>
      <c r="O21" s="194"/>
      <c r="P21" s="194"/>
    </row>
    <row r="22" spans="2:21" ht="20.100000000000001" customHeight="1" x14ac:dyDescent="0.25">
      <c r="B22" s="203" t="s">
        <v>128</v>
      </c>
      <c r="C22" s="204"/>
      <c r="D22" s="204"/>
      <c r="E22" s="204"/>
      <c r="F22" s="204"/>
      <c r="G22" s="205"/>
      <c r="H22" s="23">
        <f>IFERROR(AVERAGE(E17:G17),"")</f>
        <v>1.1587762201916716</v>
      </c>
      <c r="I22" s="23">
        <f>IFERROR(AVERAGE(H17:J17),"")</f>
        <v>0</v>
      </c>
      <c r="J22" s="23">
        <f>IFERROR(AVERAGE(K17:M17),"")</f>
        <v>0</v>
      </c>
      <c r="K22" s="23">
        <f>IFERROR(AVERAGE(N17:P17),"")</f>
        <v>0</v>
      </c>
      <c r="L22" s="87"/>
      <c r="M22" s="195"/>
      <c r="N22" s="195"/>
      <c r="O22" s="195"/>
      <c r="P22" s="195"/>
    </row>
    <row r="23" spans="2:21" ht="20.100000000000001" customHeight="1" x14ac:dyDescent="0.25">
      <c r="B23" s="206" t="s">
        <v>125</v>
      </c>
      <c r="C23" s="207"/>
      <c r="D23" s="207"/>
      <c r="E23" s="207"/>
      <c r="F23" s="207"/>
      <c r="G23" s="208"/>
      <c r="H23" s="200">
        <f>(SUM(E14:P14))/(SUM(E15:P15))</f>
        <v>0.30004061698709905</v>
      </c>
      <c r="I23" s="201"/>
      <c r="J23" s="201"/>
      <c r="K23" s="202"/>
      <c r="L23" s="87"/>
      <c r="M23" s="195"/>
      <c r="N23" s="195"/>
      <c r="O23" s="195"/>
      <c r="P23" s="195"/>
    </row>
    <row r="24" spans="2:21" ht="9.9499999999999993" customHeight="1" x14ac:dyDescent="0.25">
      <c r="B24" s="20"/>
      <c r="C24" s="21"/>
      <c r="D24" s="21"/>
      <c r="E24" s="21"/>
      <c r="F24" s="21"/>
      <c r="G24" s="21"/>
      <c r="H24" s="21"/>
      <c r="I24" s="21"/>
      <c r="J24" s="21"/>
      <c r="K24" s="21"/>
      <c r="L24" s="21"/>
      <c r="M24" s="21"/>
      <c r="N24" s="21"/>
      <c r="O24" s="21"/>
      <c r="P24" s="22"/>
    </row>
    <row r="25" spans="2:21" x14ac:dyDescent="0.25">
      <c r="B25" s="197" t="s">
        <v>138</v>
      </c>
      <c r="C25" s="198"/>
      <c r="D25" s="198"/>
      <c r="E25" s="198"/>
      <c r="F25" s="198"/>
      <c r="G25" s="198"/>
      <c r="H25" s="198"/>
      <c r="I25" s="198"/>
      <c r="J25" s="198"/>
      <c r="K25" s="198"/>
      <c r="L25" s="198"/>
      <c r="M25" s="198"/>
      <c r="N25" s="198"/>
      <c r="O25" s="198"/>
      <c r="P25" s="199"/>
    </row>
    <row r="26" spans="2:21" ht="81.75" customHeight="1" x14ac:dyDescent="0.25">
      <c r="B26" s="105" t="s">
        <v>145</v>
      </c>
      <c r="C26" s="155" t="s">
        <v>197</v>
      </c>
      <c r="D26" s="156"/>
      <c r="E26" s="156"/>
      <c r="F26" s="156"/>
      <c r="G26" s="156"/>
      <c r="H26" s="156"/>
      <c r="I26" s="156"/>
      <c r="J26" s="156"/>
      <c r="K26" s="156"/>
      <c r="L26" s="156"/>
      <c r="M26" s="156"/>
      <c r="N26" s="156"/>
      <c r="O26" s="156"/>
      <c r="P26" s="157"/>
    </row>
    <row r="27" spans="2:21" x14ac:dyDescent="0.25">
      <c r="B27" s="68" t="s">
        <v>146</v>
      </c>
      <c r="C27" s="155"/>
      <c r="D27" s="156"/>
      <c r="E27" s="156"/>
      <c r="F27" s="156"/>
      <c r="G27" s="156"/>
      <c r="H27" s="156"/>
      <c r="I27" s="156"/>
      <c r="J27" s="156"/>
      <c r="K27" s="156"/>
      <c r="L27" s="156"/>
      <c r="M27" s="156"/>
      <c r="N27" s="156"/>
      <c r="O27" s="156"/>
      <c r="P27" s="157"/>
    </row>
    <row r="28" spans="2:21" x14ac:dyDescent="0.25">
      <c r="B28" s="69" t="s">
        <v>147</v>
      </c>
      <c r="C28" s="155"/>
      <c r="D28" s="156"/>
      <c r="E28" s="156"/>
      <c r="F28" s="156"/>
      <c r="G28" s="156"/>
      <c r="H28" s="156"/>
      <c r="I28" s="156"/>
      <c r="J28" s="156"/>
      <c r="K28" s="156"/>
      <c r="L28" s="156"/>
      <c r="M28" s="156"/>
      <c r="N28" s="156"/>
      <c r="O28" s="156"/>
      <c r="P28" s="157"/>
    </row>
    <row r="29" spans="2:21" x14ac:dyDescent="0.25">
      <c r="B29" s="70" t="s">
        <v>148</v>
      </c>
      <c r="C29" s="209"/>
      <c r="D29" s="210"/>
      <c r="E29" s="210"/>
      <c r="F29" s="210"/>
      <c r="G29" s="210"/>
      <c r="H29" s="210"/>
      <c r="I29" s="210"/>
      <c r="J29" s="210"/>
      <c r="K29" s="210"/>
      <c r="L29" s="210"/>
      <c r="M29" s="210"/>
      <c r="N29" s="210"/>
      <c r="O29" s="210"/>
      <c r="P29" s="211"/>
    </row>
    <row r="30" spans="2:21" x14ac:dyDescent="0.25">
      <c r="B30" s="98" t="s">
        <v>194</v>
      </c>
      <c r="C30" s="212"/>
      <c r="D30" s="213"/>
      <c r="E30" s="213"/>
      <c r="F30" s="213"/>
      <c r="G30" s="213"/>
      <c r="H30" s="213"/>
      <c r="I30" s="213"/>
      <c r="J30" s="213"/>
      <c r="K30" s="213"/>
      <c r="L30" s="213"/>
      <c r="M30" s="213"/>
      <c r="N30" s="213"/>
      <c r="O30" s="213"/>
      <c r="P30" s="214"/>
    </row>
    <row r="31" spans="2:21" ht="125.25" customHeight="1" x14ac:dyDescent="0.25">
      <c r="B31" s="99" t="s">
        <v>193</v>
      </c>
      <c r="C31" s="215" t="s">
        <v>198</v>
      </c>
      <c r="D31" s="216"/>
      <c r="E31" s="216"/>
      <c r="F31" s="216"/>
      <c r="G31" s="216"/>
      <c r="H31" s="216"/>
      <c r="I31" s="216"/>
      <c r="J31" s="216"/>
      <c r="K31" s="216"/>
      <c r="L31" s="216"/>
      <c r="M31" s="216"/>
      <c r="N31" s="216"/>
      <c r="O31" s="216"/>
      <c r="P31" s="217"/>
    </row>
    <row r="32" spans="2:21" s="60" customFormat="1" x14ac:dyDescent="0.25"/>
    <row r="33" spans="2:4" s="60" customFormat="1" x14ac:dyDescent="0.25">
      <c r="B33" s="196" t="s">
        <v>137</v>
      </c>
      <c r="C33" s="196"/>
      <c r="D33" s="71"/>
    </row>
    <row r="34" spans="2:4" s="60" customFormat="1" ht="33.950000000000003" customHeight="1" x14ac:dyDescent="0.25">
      <c r="B34" s="72" t="s">
        <v>135</v>
      </c>
      <c r="C34" s="73" t="s">
        <v>136</v>
      </c>
      <c r="D34" s="74"/>
    </row>
    <row r="35" spans="2:4" s="60" customFormat="1" x14ac:dyDescent="0.25">
      <c r="B35" s="75" t="s">
        <v>134</v>
      </c>
      <c r="C35" s="76" t="s">
        <v>123</v>
      </c>
      <c r="D35" s="77"/>
    </row>
    <row r="36" spans="2:4" s="60" customFormat="1" ht="14.1" customHeight="1" x14ac:dyDescent="0.25">
      <c r="B36" s="78" t="s">
        <v>131</v>
      </c>
      <c r="C36" s="79" t="s">
        <v>139</v>
      </c>
      <c r="D36" s="80"/>
    </row>
    <row r="37" spans="2:4" s="60" customFormat="1" ht="18" customHeight="1" x14ac:dyDescent="0.25">
      <c r="B37" s="81" t="s">
        <v>132</v>
      </c>
      <c r="C37" s="79" t="s">
        <v>140</v>
      </c>
      <c r="D37" s="80"/>
    </row>
    <row r="38" spans="2:4" s="60" customFormat="1" ht="15.95" customHeight="1" x14ac:dyDescent="0.25">
      <c r="B38" s="82" t="s">
        <v>133</v>
      </c>
      <c r="C38" s="83" t="s">
        <v>141</v>
      </c>
      <c r="D38" s="84"/>
    </row>
    <row r="39" spans="2:4" s="60" customFormat="1" x14ac:dyDescent="0.25"/>
    <row r="40" spans="2:4" s="60" customFormat="1" x14ac:dyDescent="0.25"/>
    <row r="41" spans="2:4" s="60" customFormat="1" x14ac:dyDescent="0.25"/>
    <row r="42" spans="2:4" s="60" customFormat="1" x14ac:dyDescent="0.25"/>
    <row r="43" spans="2:4" s="60" customFormat="1" x14ac:dyDescent="0.25"/>
    <row r="44" spans="2:4" s="60" customFormat="1" x14ac:dyDescent="0.25"/>
    <row r="45" spans="2:4" s="60" customFormat="1" x14ac:dyDescent="0.25"/>
    <row r="46" spans="2:4" s="60" customFormat="1" x14ac:dyDescent="0.25"/>
    <row r="47" spans="2:4" s="60" customFormat="1" x14ac:dyDescent="0.25"/>
    <row r="48" spans="2:4"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60" customFormat="1" x14ac:dyDescent="0.25"/>
    <row r="146" s="60" customFormat="1" x14ac:dyDescent="0.25"/>
    <row r="147" s="60" customFormat="1" x14ac:dyDescent="0.25"/>
    <row r="148" s="60" customFormat="1" x14ac:dyDescent="0.25"/>
    <row r="149" s="60" customFormat="1" x14ac:dyDescent="0.25"/>
    <row r="150" s="60" customFormat="1" x14ac:dyDescent="0.25"/>
    <row r="151" s="60" customFormat="1" x14ac:dyDescent="0.25"/>
    <row r="152" s="60" customFormat="1" x14ac:dyDescent="0.25"/>
    <row r="153" s="60" customFormat="1" x14ac:dyDescent="0.25"/>
    <row r="154" s="60" customFormat="1" x14ac:dyDescent="0.25"/>
    <row r="155" s="60" customFormat="1" x14ac:dyDescent="0.25"/>
    <row r="156" s="60" customFormat="1" x14ac:dyDescent="0.25"/>
    <row r="157" s="60" customFormat="1" x14ac:dyDescent="0.25"/>
    <row r="158" s="60" customFormat="1" x14ac:dyDescent="0.25"/>
    <row r="159" s="60" customFormat="1" x14ac:dyDescent="0.25"/>
    <row r="160" s="60" customFormat="1" x14ac:dyDescent="0.25"/>
    <row r="161" s="60" customFormat="1" x14ac:dyDescent="0.25"/>
    <row r="162" s="60" customFormat="1" x14ac:dyDescent="0.25"/>
    <row r="163" s="60" customFormat="1" x14ac:dyDescent="0.25"/>
    <row r="164" s="60" customFormat="1" x14ac:dyDescent="0.25"/>
    <row r="165" s="60" customFormat="1" x14ac:dyDescent="0.25"/>
    <row r="166" s="60" customFormat="1" x14ac:dyDescent="0.25"/>
    <row r="167" s="60" customFormat="1" x14ac:dyDescent="0.25"/>
    <row r="168" s="60" customFormat="1" x14ac:dyDescent="0.25"/>
    <row r="169" s="60" customFormat="1" x14ac:dyDescent="0.25"/>
    <row r="170" s="60" customFormat="1" x14ac:dyDescent="0.25"/>
    <row r="171" s="60" customFormat="1" x14ac:dyDescent="0.25"/>
    <row r="172" s="60" customFormat="1" x14ac:dyDescent="0.25"/>
    <row r="173" s="60" customFormat="1" x14ac:dyDescent="0.25"/>
    <row r="174" s="60" customFormat="1" x14ac:dyDescent="0.25"/>
    <row r="175" s="60" customFormat="1" x14ac:dyDescent="0.25"/>
    <row r="176" s="60" customFormat="1" x14ac:dyDescent="0.25"/>
    <row r="177" s="60" customFormat="1" x14ac:dyDescent="0.25"/>
    <row r="178" s="60" customFormat="1" x14ac:dyDescent="0.25"/>
    <row r="179" s="60" customFormat="1" x14ac:dyDescent="0.25"/>
    <row r="180" s="60" customFormat="1" x14ac:dyDescent="0.25"/>
    <row r="181" s="60" customFormat="1" x14ac:dyDescent="0.25"/>
    <row r="182" s="60" customFormat="1" x14ac:dyDescent="0.25"/>
    <row r="183" s="60" customFormat="1" x14ac:dyDescent="0.25"/>
    <row r="184" s="60" customFormat="1" x14ac:dyDescent="0.25"/>
    <row r="185" s="60" customFormat="1" x14ac:dyDescent="0.25"/>
    <row r="186" s="60" customFormat="1" x14ac:dyDescent="0.25"/>
    <row r="187" s="60" customFormat="1" x14ac:dyDescent="0.25"/>
    <row r="188" s="60" customFormat="1" x14ac:dyDescent="0.25"/>
    <row r="189" s="60" customFormat="1" x14ac:dyDescent="0.25"/>
    <row r="190" s="60" customFormat="1" x14ac:dyDescent="0.25"/>
    <row r="191" s="60" customFormat="1" x14ac:dyDescent="0.25"/>
    <row r="192" s="60" customFormat="1" x14ac:dyDescent="0.25"/>
    <row r="193" s="60" customFormat="1" x14ac:dyDescent="0.25"/>
    <row r="194" s="60" customFormat="1" x14ac:dyDescent="0.25"/>
    <row r="195" s="60" customFormat="1" x14ac:dyDescent="0.25"/>
    <row r="196" s="60" customFormat="1" x14ac:dyDescent="0.25"/>
    <row r="197" s="60" customFormat="1" x14ac:dyDescent="0.25"/>
    <row r="198" s="60" customFormat="1" x14ac:dyDescent="0.25"/>
    <row r="199" s="60" customFormat="1" x14ac:dyDescent="0.25"/>
    <row r="200" s="60" customFormat="1" x14ac:dyDescent="0.25"/>
    <row r="201" s="60" customFormat="1" x14ac:dyDescent="0.25"/>
  </sheetData>
  <mergeCells count="36">
    <mergeCell ref="B33:C33"/>
    <mergeCell ref="B25:P25"/>
    <mergeCell ref="M23:P23"/>
    <mergeCell ref="H23:K23"/>
    <mergeCell ref="B22:G22"/>
    <mergeCell ref="B23:G23"/>
    <mergeCell ref="C28:P28"/>
    <mergeCell ref="C29:P29"/>
    <mergeCell ref="C30:P30"/>
    <mergeCell ref="C31:P31"/>
    <mergeCell ref="B20:G21"/>
    <mergeCell ref="H20:K20"/>
    <mergeCell ref="L20:P20"/>
    <mergeCell ref="M21:P21"/>
    <mergeCell ref="M22:P22"/>
    <mergeCell ref="B19:P19"/>
    <mergeCell ref="K8:L8"/>
    <mergeCell ref="C8:J8"/>
    <mergeCell ref="C14:D14"/>
    <mergeCell ref="C15:D15"/>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360" verticalDpi="360" r:id="rId1"/>
  <ignoredErrors>
    <ignoredError sqref="G17:P17 B14:B15"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topLeftCell="A16" zoomScaleNormal="165" workbookViewId="0">
      <selection activeCell="G18" sqref="G18"/>
    </sheetView>
  </sheetViews>
  <sheetFormatPr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18" t="s">
        <v>44</v>
      </c>
      <c r="C2" s="218"/>
    </row>
    <row r="3" spans="2:8" x14ac:dyDescent="0.25">
      <c r="B3" s="9"/>
      <c r="C3" s="9"/>
    </row>
    <row r="4" spans="2:8" x14ac:dyDescent="0.25">
      <c r="B4" s="13" t="s">
        <v>45</v>
      </c>
      <c r="C4" s="13" t="s">
        <v>46</v>
      </c>
    </row>
    <row r="5" spans="2:8" x14ac:dyDescent="0.25">
      <c r="B5" s="219" t="s">
        <v>115</v>
      </c>
      <c r="C5" s="220"/>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21" t="s">
        <v>161</v>
      </c>
      <c r="C19" s="222"/>
    </row>
    <row r="20" spans="2:3" ht="24.95" customHeight="1" x14ac:dyDescent="0.25">
      <c r="B20" s="10" t="s">
        <v>164</v>
      </c>
      <c r="C20" s="28" t="s">
        <v>167</v>
      </c>
    </row>
    <row r="21" spans="2:3" ht="24.95" customHeight="1" x14ac:dyDescent="0.25">
      <c r="B21" s="26" t="s">
        <v>98</v>
      </c>
      <c r="C21" s="29" t="s">
        <v>171</v>
      </c>
    </row>
    <row r="22" spans="2:3" ht="48.95" customHeight="1" x14ac:dyDescent="0.25">
      <c r="B22" s="26" t="s">
        <v>162</v>
      </c>
      <c r="C22" s="27" t="s">
        <v>116</v>
      </c>
    </row>
    <row r="23" spans="2:3" ht="24.95" customHeight="1" x14ac:dyDescent="0.25">
      <c r="B23" s="26" t="s">
        <v>163</v>
      </c>
      <c r="C23" s="29" t="s">
        <v>168</v>
      </c>
    </row>
    <row r="24" spans="2:3" ht="66.95" customHeight="1" x14ac:dyDescent="0.25">
      <c r="B24" s="26" t="s">
        <v>124</v>
      </c>
      <c r="C24" s="27" t="s">
        <v>173</v>
      </c>
    </row>
    <row r="25" spans="2:3" ht="24.95" customHeight="1" x14ac:dyDescent="0.25">
      <c r="B25" s="10" t="s">
        <v>159</v>
      </c>
      <c r="C25" s="29" t="s">
        <v>169</v>
      </c>
    </row>
    <row r="26" spans="2:3" ht="24.95" customHeight="1" x14ac:dyDescent="0.25">
      <c r="B26" s="26" t="s">
        <v>142</v>
      </c>
      <c r="C26" s="29" t="s">
        <v>170</v>
      </c>
    </row>
    <row r="27" spans="2:3" x14ac:dyDescent="0.25">
      <c r="B27" s="219" t="s">
        <v>143</v>
      </c>
      <c r="C27" s="220"/>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workbookViewId="0">
      <selection activeCell="G45" sqref="G45"/>
    </sheetView>
  </sheetViews>
  <sheetFormatPr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4"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4" t="s">
        <v>156</v>
      </c>
    </row>
    <row r="29" spans="1:7" x14ac:dyDescent="0.25">
      <c r="A29" t="s">
        <v>42</v>
      </c>
      <c r="B29" s="4" t="s">
        <v>18</v>
      </c>
      <c r="D29" s="4" t="s">
        <v>18</v>
      </c>
    </row>
    <row r="30" spans="1:7" x14ac:dyDescent="0.25">
      <c r="A30" t="s">
        <v>43</v>
      </c>
      <c r="B30" t="s">
        <v>83</v>
      </c>
      <c r="D30" s="90" t="s">
        <v>175</v>
      </c>
    </row>
    <row r="31" spans="1:7" x14ac:dyDescent="0.25">
      <c r="B31" t="s">
        <v>84</v>
      </c>
      <c r="D31" s="91" t="s">
        <v>176</v>
      </c>
    </row>
    <row r="32" spans="1:7" x14ac:dyDescent="0.25">
      <c r="B32" t="s">
        <v>123</v>
      </c>
      <c r="D32" s="91" t="s">
        <v>177</v>
      </c>
    </row>
    <row r="33" spans="1:4" x14ac:dyDescent="0.25">
      <c r="A33" s="7" t="s">
        <v>97</v>
      </c>
      <c r="B33" s="7" t="s">
        <v>121</v>
      </c>
      <c r="D33" s="92" t="s">
        <v>178</v>
      </c>
    </row>
    <row r="34" spans="1:4" x14ac:dyDescent="0.25">
      <c r="A34" s="4" t="s">
        <v>18</v>
      </c>
      <c r="B34" s="4" t="s">
        <v>18</v>
      </c>
      <c r="D34" s="91" t="s">
        <v>179</v>
      </c>
    </row>
    <row r="35" spans="1:4" x14ac:dyDescent="0.25">
      <c r="A35" t="s">
        <v>93</v>
      </c>
      <c r="B35" t="s">
        <v>122</v>
      </c>
      <c r="D35" s="91" t="s">
        <v>180</v>
      </c>
    </row>
    <row r="36" spans="1:4" x14ac:dyDescent="0.25">
      <c r="A36" t="s">
        <v>94</v>
      </c>
      <c r="B36" t="s">
        <v>120</v>
      </c>
      <c r="D36" s="91" t="s">
        <v>181</v>
      </c>
    </row>
    <row r="37" spans="1:4" x14ac:dyDescent="0.25">
      <c r="A37" t="s">
        <v>95</v>
      </c>
      <c r="D37" s="91" t="s">
        <v>182</v>
      </c>
    </row>
    <row r="38" spans="1:4" x14ac:dyDescent="0.25">
      <c r="A38" t="s">
        <v>96</v>
      </c>
      <c r="D38" s="92" t="s">
        <v>183</v>
      </c>
    </row>
    <row r="39" spans="1:4" x14ac:dyDescent="0.25">
      <c r="D39" s="91" t="s">
        <v>184</v>
      </c>
    </row>
    <row r="40" spans="1:4" x14ac:dyDescent="0.25">
      <c r="D40" s="91" t="s">
        <v>185</v>
      </c>
    </row>
    <row r="41" spans="1:4" x14ac:dyDescent="0.25">
      <c r="D41" s="92" t="s">
        <v>186</v>
      </c>
    </row>
    <row r="42" spans="1:4" x14ac:dyDescent="0.25">
      <c r="D42" s="91" t="s">
        <v>187</v>
      </c>
    </row>
    <row r="43" spans="1:4" x14ac:dyDescent="0.25">
      <c r="D43" s="91" t="s">
        <v>188</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Diego Rodriguez</cp:lastModifiedBy>
  <dcterms:created xsi:type="dcterms:W3CDTF">2020-07-13T16:49:57Z</dcterms:created>
  <dcterms:modified xsi:type="dcterms:W3CDTF">2021-04-14T00:27:56Z</dcterms:modified>
</cp:coreProperties>
</file>