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E:\DIEGO\Observatorio de Turismo 2021\Indicadores 2020-2021\INDICADORES OBS 2021-I Trimestre 13.04.2021\Indicadores de ciudad 2021\"/>
    </mc:Choice>
  </mc:AlternateContent>
  <xr:revisionPtr revIDLastSave="0" documentId="13_ncr:1_{A6B0122C-7085-4D73-84F8-6537919FA116}" xr6:coauthVersionLast="45" xr6:coauthVersionMax="45" xr10:uidLastSave="{00000000-0000-0000-0000-000000000000}"/>
  <bookViews>
    <workbookView xWindow="-120" yWindow="-120" windowWidth="20730" windowHeight="11160" tabRatio="500"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7" l="1"/>
  <c r="H22" i="7"/>
  <c r="E17" i="7"/>
  <c r="F17" i="7"/>
  <c r="I17" i="7"/>
  <c r="H17" i="7"/>
  <c r="G17" i="7"/>
  <c r="J17" i="7"/>
  <c r="B15" i="7"/>
  <c r="B14" i="7"/>
  <c r="L17" i="7"/>
  <c r="M17" i="7"/>
  <c r="K17" i="7"/>
  <c r="N17" i="7"/>
  <c r="O17" i="7"/>
  <c r="P17" i="7"/>
  <c r="C6" i="7"/>
  <c r="J22" i="7"/>
  <c r="K22" i="7"/>
  <c r="I22" i="7"/>
</calcChain>
</file>

<file path=xl/sharedStrings.xml><?xml version="1.0" encoding="utf-8"?>
<sst xmlns="http://schemas.openxmlformats.org/spreadsheetml/2006/main" count="238" uniqueCount="201">
  <si>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</si>
  <si>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</si>
  <si>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</si>
  <si>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</si>
  <si>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</si>
  <si>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</si>
  <si>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</si>
  <si>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</si>
  <si>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</si>
  <si>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</si>
  <si>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</si>
  <si>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</si>
  <si>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</si>
  <si>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</si>
  <si>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</si>
  <si>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</si>
  <si>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</si>
  <si>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</si>
  <si>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</si>
  <si>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</si>
  <si>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</si>
  <si>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</si>
  <si>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</si>
  <si>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</si>
  <si>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</si>
  <si>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</si>
  <si>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</si>
  <si>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</si>
  <si>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</si>
  <si>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</si>
  <si>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</si>
  <si>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</si>
  <si>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</si>
  <si>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</si>
  <si>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</si>
  <si>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</si>
  <si>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</si>
  <si>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</si>
  <si>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</si>
  <si>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</si>
  <si>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</si>
  <si>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</si>
  <si>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</si>
  <si>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</si>
  <si>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</si>
  <si>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</si>
  <si>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</si>
  <si>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</si>
  <si>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</si>
  <si>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</si>
  <si>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</si>
  <si>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</si>
  <si>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</si>
  <si>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</si>
  <si>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</si>
  <si>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</si>
  <si>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</si>
  <si>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</si>
  <si>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</si>
  <si>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</si>
  <si>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</si>
  <si>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</si>
  <si>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</si>
  <si>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</si>
  <si>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</si>
  <si>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</si>
  <si>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</si>
  <si>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</si>
  <si>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</si>
  <si>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</si>
  <si>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</si>
  <si>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</si>
  <si>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</si>
  <si>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</si>
  <si>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</si>
  <si>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</si>
  <si>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</si>
  <si>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</si>
  <si>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</si>
  <si>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</si>
  <si>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</si>
  <si>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</si>
  <si>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</si>
  <si>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</si>
  <si>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</si>
  <si>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</si>
  <si>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</si>
  <si>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</si>
  <si>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</si>
  <si>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</si>
  <si>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</si>
  <si>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</si>
  <si>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</si>
  <si>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</si>
  <si>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</si>
  <si>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</si>
  <si>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</si>
  <si>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</si>
  <si>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</si>
  <si>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</si>
  <si>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</si>
  <si>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</si>
  <si>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</si>
  <si>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</si>
  <si>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</si>
  <si>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</si>
  <si>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</si>
  <si>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</si>
  <si>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</si>
  <si>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</si>
  <si>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</si>
  <si>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</si>
  <si>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</si>
  <si>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</si>
  <si>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</si>
  <si>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</si>
  <si>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</si>
  <si>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</si>
  <si>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</si>
  <si>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</si>
  <si>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</si>
  <si>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</si>
  <si>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</si>
  <si>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</si>
  <si>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</si>
  <si>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</si>
  <si>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</si>
  <si>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</si>
  <si>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</si>
  <si>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</si>
  <si>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</si>
  <si>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</si>
  <si>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</si>
  <si>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</si>
  <si>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</si>
  <si>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</si>
  <si>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</si>
  <si>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</si>
  <si>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</si>
  <si>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</si>
  <si>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</si>
  <si>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</si>
  <si>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</si>
  <si>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</si>
  <si>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</si>
  <si>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</si>
  <si>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</si>
  <si>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</si>
  <si>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</si>
  <si>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</si>
  <si>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</si>
  <si>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</si>
  <si>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</si>
  <si>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</si>
  <si>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</si>
  <si>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</si>
  <si>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</si>
  <si>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</si>
  <si>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</si>
  <si>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</si>
  <si>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</si>
  <si>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</si>
  <si>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</si>
  <si>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</si>
  <si>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</si>
  <si>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</si>
  <si>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</si>
  <si>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</si>
  <si>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</si>
  <si>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</si>
  <si>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</si>
  <si>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</si>
  <si>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</si>
  <si>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</si>
  <si>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</si>
  <si>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</si>
  <si>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</si>
  <si>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</si>
  <si>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</si>
  <si>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</si>
  <si>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</si>
  <si>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</si>
  <si>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</si>
  <si>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</si>
  <si>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</si>
  <si>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</si>
  <si>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</si>
  <si>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Daniel Valencia, Asesor Observartorio de Turismo.</t>
  </si>
  <si>
    <t>Medir anualmente el número de pasajeros en Aeropuerto El Dorado.</t>
  </si>
  <si>
    <t xml:space="preserve">Aeronáutica Civil </t>
  </si>
  <si>
    <t xml:space="preserve">Número de pasajeros en Aeropuerto el Dorado </t>
  </si>
  <si>
    <t>Número de pasajeros en Aeropuerto que espera</t>
  </si>
  <si>
    <t>Llegada de pasajeros nacionales e internacionales a Bogotá por vía aérea.</t>
  </si>
  <si>
    <t>Llegada de pasajeros nacionales e internacionales a Bogotá por vía aérea, esperada.</t>
  </si>
  <si>
    <t>Pasajeros al año en Aeropuerto El Dorado</t>
  </si>
  <si>
    <t>Trimestre I:</t>
  </si>
  <si>
    <t>Trimestre II:</t>
  </si>
  <si>
    <t>Notas</t>
  </si>
  <si>
    <t>1. Las cifras proyectadas pueden ser susceptibles de cambios para garantizar la calidad en estas.
2. Las cifras tomadas de Aerocivil pueden tener alguna modificación por reprocesos estadísticos desarrollados por la Fuente oficial.
3. A la fecha del 12 de abril de 2021 en la página de la Aeronáutica Civil, no se han reportado los datos del mes de marzo del 2021</t>
  </si>
  <si>
    <t>Sebastián Carvajal, Mile Lorena Piñeros y Diego Rodríguez Contratistas Observatorio de Turismo.</t>
  </si>
  <si>
    <t>En enero de 2021, llegaron 1.139.724  pasajeros nacionales e internacionales a Bogotá por vía aérea, lo que indica una disminución del 7,73% en comparación al mismo mes del año 2020, esta disminución es sinificativa debido a la crisis generada por la pandemia del Covid-19. En febrero 2021 llegaron 478.507 pasajeros nacionales e internacionales a la ciudad por vía aérea,52,6% menos que en febrero 2020. 
Por otro lado, el indicador finalizó en un nivel aceptable, quedando en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</si>
</sst>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 #,##0_-;_-* &quot;-&quot;_-;_-@_-"/>
    <numFmt numFmtId="165" formatCode="d\.m"/>
    <numFmt numFmtId="166" formatCode="[$-F800]dddd\,\ mmmm\ dd\,\ yyyy"/>
    <numFmt numFmtId="167" formatCode="0.0%"/>
    <numFmt numFmtId="168" formatCode="_(* #,##0_);_(* \(#,##0\);_(* &quot;-&quot;??_);_(@_)"/>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auto="1"/>
      </top>
      <bottom style="thin">
        <color rgb="FF000000"/>
      </bottom>
      <diagonal/>
    </border>
    <border>
      <left style="thin">
        <color rgb="FF000000"/>
      </left>
      <right style="thin">
        <color rgb="FF000000"/>
      </right>
      <top/>
      <bottom/>
      <diagonal/>
    </border>
    <border>
      <left style="thin">
        <color rgb="FF000000"/>
      </left>
      <right style="thin">
        <color indexed="64"/>
      </right>
      <top style="thin">
        <color auto="1"/>
      </top>
      <bottom style="thin">
        <color rgb="FF000000"/>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cellStyleXfs>
  <cellXfs count="217">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0" fontId="17" fillId="0" borderId="48" xfId="0" applyFont="1" applyBorder="1" applyAlignment="1">
      <alignment vertical="center"/>
    </xf>
    <xf numFmtId="0" fontId="16" fillId="0" borderId="48" xfId="0" applyFont="1" applyBorder="1" applyAlignment="1">
      <alignment horizontal="left" vertical="top" wrapText="1"/>
    </xf>
    <xf numFmtId="0" fontId="16" fillId="0" borderId="15" xfId="0" applyFont="1" applyBorder="1" applyAlignment="1">
      <alignment horizontal="left" vertical="center" wrapText="1"/>
    </xf>
    <xf numFmtId="0" fontId="16" fillId="0" borderId="48"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0"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3" fontId="3" fillId="0" borderId="28" xfId="0" applyNumberFormat="1" applyFont="1" applyFill="1" applyBorder="1" applyProtection="1">
      <protection locked="0"/>
    </xf>
    <xf numFmtId="167" fontId="9" fillId="0" borderId="0" xfId="12" applyNumberFormat="1" applyFont="1" applyProtection="1"/>
    <xf numFmtId="168" fontId="16" fillId="4" borderId="10" xfId="14" applyNumberFormat="1" applyFont="1" applyFill="1" applyBorder="1" applyAlignment="1" applyProtection="1">
      <alignment vertical="center" wrapText="1"/>
      <protection locked="0"/>
    </xf>
    <xf numFmtId="165" fontId="7" fillId="0" borderId="44" xfId="1" applyNumberFormat="1" applyFont="1" applyBorder="1" applyAlignment="1" applyProtection="1">
      <alignment horizontal="center" vertical="center"/>
    </xf>
    <xf numFmtId="0" fontId="7" fillId="0" borderId="45" xfId="1" applyFont="1" applyBorder="1" applyAlignment="1" applyProtection="1">
      <alignment horizontal="center" vertical="center" wrapText="1"/>
    </xf>
    <xf numFmtId="164" fontId="9" fillId="0" borderId="0" xfId="15" applyFont="1" applyProtection="1"/>
    <xf numFmtId="164" fontId="9" fillId="0" borderId="0" xfId="15" applyNumberFormat="1" applyFont="1" applyProtection="1"/>
    <xf numFmtId="3" fontId="3" fillId="0" borderId="1" xfId="0" applyNumberFormat="1" applyFont="1" applyFill="1" applyBorder="1" applyAlignment="1" applyProtection="1">
      <alignment vertical="center"/>
      <protection locked="0"/>
    </xf>
    <xf numFmtId="0" fontId="7" fillId="0" borderId="49" xfId="1" applyFont="1" applyBorder="1" applyAlignment="1" applyProtection="1">
      <alignment horizontal="center"/>
    </xf>
    <xf numFmtId="0" fontId="7" fillId="0" borderId="44" xfId="1" applyFont="1" applyBorder="1" applyAlignment="1" applyProtection="1">
      <alignment horizontal="center" wrapText="1"/>
    </xf>
    <xf numFmtId="3" fontId="16" fillId="0" borderId="1" xfId="0" applyNumberFormat="1" applyFont="1" applyBorder="1"/>
    <xf numFmtId="10" fontId="9" fillId="0" borderId="0" xfId="12" applyNumberFormat="1" applyFont="1" applyProtection="1">
      <protection locked="0"/>
    </xf>
    <xf numFmtId="0" fontId="8" fillId="14" borderId="50" xfId="1" applyFont="1" applyFill="1" applyBorder="1" applyAlignment="1" applyProtection="1">
      <alignment horizontal="center" vertical="center" wrapText="1"/>
    </xf>
    <xf numFmtId="0" fontId="9" fillId="0" borderId="0" xfId="1" applyFont="1" applyBorder="1" applyProtection="1"/>
    <xf numFmtId="164" fontId="9" fillId="0" borderId="0" xfId="15" applyFont="1" applyBorder="1" applyProtection="1"/>
    <xf numFmtId="0" fontId="9" fillId="0" borderId="0" xfId="1" applyFont="1" applyBorder="1" applyProtection="1">
      <protection locked="0"/>
    </xf>
    <xf numFmtId="0" fontId="8" fillId="14" borderId="51" xfId="1" applyFont="1" applyFill="1" applyBorder="1" applyAlignment="1" applyProtection="1">
      <alignment horizontal="center" vertical="center" wrapText="1"/>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8" fontId="16" fillId="0" borderId="43" xfId="14" quotePrefix="1" applyNumberFormat="1" applyFont="1" applyBorder="1" applyAlignment="1" applyProtection="1">
      <alignment horizontal="right" vertical="center"/>
      <protection locked="0"/>
    </xf>
    <xf numFmtId="168" fontId="16" fillId="0" borderId="28" xfId="14" applyNumberFormat="1" applyFont="1" applyBorder="1" applyAlignment="1" applyProtection="1">
      <alignment horizontal="righ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6" fontId="7" fillId="0" borderId="30" xfId="1" applyNumberFormat="1" applyFont="1" applyBorder="1" applyAlignment="1" applyProtection="1">
      <alignment horizontal="left"/>
      <protection locked="0"/>
    </xf>
    <xf numFmtId="166" fontId="7" fillId="0" borderId="11" xfId="1" applyNumberFormat="1" applyFont="1" applyBorder="1" applyAlignment="1" applyProtection="1">
      <alignment horizontal="left"/>
      <protection locked="0"/>
    </xf>
    <xf numFmtId="166" fontId="7" fillId="0" borderId="12" xfId="1" applyNumberFormat="1" applyFont="1" applyBorder="1" applyAlignment="1" applyProtection="1">
      <alignment horizontal="left"/>
      <protection locked="0"/>
    </xf>
    <xf numFmtId="0" fontId="8" fillId="13" borderId="10" xfId="1" applyFont="1" applyFill="1" applyBorder="1" applyAlignment="1" applyProtection="1">
      <alignment horizontal="center" vertical="center"/>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Fill="1" applyBorder="1" applyAlignment="1" applyProtection="1">
      <alignment horizontal="left" vertical="top" wrapText="1"/>
      <protection locked="0"/>
    </xf>
    <xf numFmtId="0" fontId="7" fillId="0" borderId="16" xfId="1" applyFont="1" applyFill="1" applyBorder="1" applyAlignment="1" applyProtection="1">
      <alignment horizontal="left" vertical="top" wrapText="1"/>
      <protection locked="0"/>
    </xf>
    <xf numFmtId="0" fontId="7" fillId="0" borderId="37" xfId="1" applyFont="1" applyFill="1" applyBorder="1" applyAlignment="1" applyProtection="1">
      <alignment horizontal="left" vertical="top" wrapText="1"/>
      <protection locked="0"/>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6" xfId="0" applyFont="1" applyFill="1" applyBorder="1" applyAlignment="1">
      <alignment horizontal="center"/>
    </xf>
    <xf numFmtId="0" fontId="17" fillId="6" borderId="47" xfId="0" applyFont="1" applyFill="1" applyBorder="1" applyAlignment="1">
      <alignment horizontal="center"/>
    </xf>
  </cellXfs>
  <cellStyles count="16">
    <cellStyle name="Comma" xfId="14" builtinId="3"/>
    <cellStyle name="Comma [0]" xfId="15" builtinId="6"/>
    <cellStyle name="Followed Hyperlink" xfId="5" builtinId="9" hidden="1"/>
    <cellStyle name="Followed Hyperlink" xfId="7" builtinId="9" hidden="1"/>
    <cellStyle name="Followed Hyperlink" xfId="9" builtinId="9" hidden="1"/>
    <cellStyle name="Followed Hyperlink" xfId="11" builtinId="9" hidden="1"/>
    <cellStyle name="Hyperlink" xfId="4" builtinId="8" hidden="1"/>
    <cellStyle name="Hyperlink" xfId="6" builtinId="8" hidden="1"/>
    <cellStyle name="Hyperlink" xfId="8" builtinId="8" hidden="1"/>
    <cellStyle name="Hyperlink" xfId="10" builtinId="8" hidden="1"/>
    <cellStyle name="Normal" xfId="0" builtinId="0"/>
    <cellStyle name="Normal 2" xfId="1" xr:uid="{00000000-0005-0000-0000-00000B000000}"/>
    <cellStyle name="Normal 2 2" xfId="13" xr:uid="{00000000-0005-0000-0000-00000C000000}"/>
    <cellStyle name="Normal 3" xfId="2" xr:uid="{00000000-0005-0000-0000-00000D000000}"/>
    <cellStyle name="Percent" xfId="12" builtinId="5"/>
    <cellStyle name="Porcentaje 2" xfId="3" xr:uid="{00000000-0005-0000-0000-00000F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H28"/>
  <sheetViews>
    <sheetView showGridLines="0" tabSelected="1" topLeftCell="A10" zoomScale="98" zoomScaleNormal="133" zoomScalePageLayoutView="91" workbookViewId="0">
      <selection activeCell="D24" sqref="D24"/>
    </sheetView>
  </sheetViews>
  <sheetFormatPr defaultColWidth="11.5" defaultRowHeight="12.75" x14ac:dyDescent="0.2"/>
  <cols>
    <col min="1" max="1" width="2.125" style="32" customWidth="1"/>
    <col min="2" max="2" width="21.375" style="47" customWidth="1"/>
    <col min="3" max="3" width="28.375" style="32" customWidth="1"/>
    <col min="4" max="4" width="22.625" style="32" customWidth="1"/>
    <col min="5" max="5" width="13.125" style="32" customWidth="1"/>
    <col min="6" max="6" width="9.125" style="32" customWidth="1"/>
    <col min="7" max="7" width="22.375" style="32" customWidth="1"/>
    <col min="8" max="8" width="11.5" style="32" customWidth="1"/>
    <col min="9" max="9" width="40.5" style="32" customWidth="1"/>
    <col min="10" max="16384" width="11.5" style="32"/>
  </cols>
  <sheetData>
    <row r="1" spans="2:8" ht="12.95" customHeight="1" x14ac:dyDescent="0.2"/>
    <row r="2" spans="2:8" ht="12.95" customHeight="1" x14ac:dyDescent="0.2">
      <c r="B2" s="113"/>
      <c r="C2" s="114" t="s">
        <v>0</v>
      </c>
      <c r="D2" s="115"/>
      <c r="E2" s="115"/>
      <c r="F2" s="115"/>
      <c r="G2" s="115"/>
      <c r="H2" s="116"/>
    </row>
    <row r="3" spans="2:8" ht="12.75" customHeight="1" x14ac:dyDescent="0.2">
      <c r="B3" s="113"/>
      <c r="C3" s="117"/>
      <c r="D3" s="118"/>
      <c r="E3" s="118"/>
      <c r="F3" s="118"/>
      <c r="G3" s="118"/>
      <c r="H3" s="119"/>
    </row>
    <row r="4" spans="2:8" ht="32.1" customHeight="1" x14ac:dyDescent="0.2">
      <c r="B4" s="113"/>
      <c r="C4" s="117"/>
      <c r="D4" s="118"/>
      <c r="E4" s="118"/>
      <c r="F4" s="118"/>
      <c r="G4" s="118"/>
      <c r="H4" s="119"/>
    </row>
    <row r="5" spans="2:8" ht="27.75" customHeight="1" x14ac:dyDescent="0.2">
      <c r="B5" s="113"/>
      <c r="C5" s="120"/>
      <c r="D5" s="121"/>
      <c r="E5" s="121"/>
      <c r="F5" s="121"/>
      <c r="G5" s="121"/>
      <c r="H5" s="122"/>
    </row>
    <row r="6" spans="2:8" x14ac:dyDescent="0.2">
      <c r="B6" s="48"/>
      <c r="C6" s="42"/>
      <c r="D6" s="42"/>
      <c r="E6" s="42"/>
      <c r="F6" s="42"/>
      <c r="G6" s="42"/>
      <c r="H6" s="43"/>
    </row>
    <row r="7" spans="2:8" ht="15.75" x14ac:dyDescent="0.2">
      <c r="B7" s="49"/>
      <c r="C7" s="56"/>
      <c r="D7" s="46" t="s">
        <v>1</v>
      </c>
      <c r="E7" s="44"/>
      <c r="F7" s="44"/>
      <c r="G7" s="44"/>
      <c r="H7" s="45"/>
    </row>
    <row r="8" spans="2:8" ht="15.95" customHeight="1" x14ac:dyDescent="0.2">
      <c r="B8" s="50" t="s">
        <v>147</v>
      </c>
      <c r="C8" s="123" t="s">
        <v>178</v>
      </c>
      <c r="D8" s="124"/>
      <c r="E8" s="124"/>
      <c r="F8" s="124"/>
      <c r="G8" s="124"/>
      <c r="H8" s="125"/>
    </row>
    <row r="9" spans="2:8" ht="15.75" x14ac:dyDescent="0.2">
      <c r="B9" s="51" t="s">
        <v>2</v>
      </c>
      <c r="C9" s="33" t="s">
        <v>21</v>
      </c>
      <c r="D9" s="34" t="s">
        <v>3</v>
      </c>
      <c r="E9" s="110" t="s">
        <v>65</v>
      </c>
      <c r="F9" s="111"/>
      <c r="G9" s="111"/>
      <c r="H9" s="112"/>
    </row>
    <row r="10" spans="2:8" ht="24" customHeight="1" x14ac:dyDescent="0.2">
      <c r="B10" s="52" t="s">
        <v>4</v>
      </c>
      <c r="C10" s="33" t="s">
        <v>194</v>
      </c>
      <c r="D10" s="34" t="s">
        <v>5</v>
      </c>
      <c r="E10" s="110" t="s">
        <v>188</v>
      </c>
      <c r="F10" s="111"/>
      <c r="G10" s="111"/>
      <c r="H10" s="112"/>
    </row>
    <row r="11" spans="2:8" ht="15.75" x14ac:dyDescent="0.2">
      <c r="B11" s="53" t="s">
        <v>6</v>
      </c>
      <c r="C11" s="35" t="s">
        <v>149</v>
      </c>
      <c r="D11" s="36" t="s">
        <v>7</v>
      </c>
      <c r="E11" s="110" t="s">
        <v>83</v>
      </c>
      <c r="F11" s="111"/>
      <c r="G11" s="111"/>
      <c r="H11" s="112"/>
    </row>
    <row r="12" spans="2:8" ht="15" customHeight="1" x14ac:dyDescent="0.25">
      <c r="B12" s="131" t="s">
        <v>8</v>
      </c>
      <c r="C12" s="133">
        <v>4223095</v>
      </c>
      <c r="D12" s="135" t="s">
        <v>9</v>
      </c>
      <c r="E12" s="57" t="s">
        <v>172</v>
      </c>
      <c r="F12" s="37" t="s">
        <v>190</v>
      </c>
      <c r="G12" s="59"/>
      <c r="H12" s="137" t="s">
        <v>163</v>
      </c>
    </row>
    <row r="13" spans="2:8" ht="15.75" x14ac:dyDescent="0.25">
      <c r="B13" s="132"/>
      <c r="C13" s="134"/>
      <c r="D13" s="136"/>
      <c r="E13" s="58" t="s">
        <v>164</v>
      </c>
      <c r="F13" s="38" t="s">
        <v>191</v>
      </c>
      <c r="G13" s="60"/>
      <c r="H13" s="138"/>
    </row>
    <row r="14" spans="2:8" ht="15.75" x14ac:dyDescent="0.2">
      <c r="B14" s="54" t="s">
        <v>10</v>
      </c>
      <c r="C14" s="95">
        <v>8292810</v>
      </c>
      <c r="D14" s="54" t="s">
        <v>11</v>
      </c>
      <c r="E14" s="129" t="s">
        <v>156</v>
      </c>
      <c r="F14" s="130"/>
      <c r="G14" s="61" t="s">
        <v>12</v>
      </c>
      <c r="H14" s="92" t="s">
        <v>78</v>
      </c>
    </row>
    <row r="15" spans="2:8" ht="21" customHeight="1" x14ac:dyDescent="0.2">
      <c r="B15" s="53" t="s">
        <v>13</v>
      </c>
      <c r="C15" s="126" t="s">
        <v>40</v>
      </c>
      <c r="D15" s="127"/>
      <c r="E15" s="127"/>
      <c r="F15" s="127"/>
      <c r="G15" s="127"/>
      <c r="H15" s="128"/>
    </row>
    <row r="17" spans="2:8" ht="41.1" customHeight="1" x14ac:dyDescent="0.25">
      <c r="B17" s="55" t="s">
        <v>14</v>
      </c>
      <c r="C17" s="1" t="s">
        <v>199</v>
      </c>
      <c r="D17" s="39"/>
      <c r="E17" s="39"/>
      <c r="F17" s="39"/>
      <c r="G17" s="39"/>
      <c r="H17" s="39"/>
    </row>
    <row r="18" spans="2:8" ht="15" x14ac:dyDescent="0.25">
      <c r="B18" s="55" t="s">
        <v>15</v>
      </c>
      <c r="C18" s="2" t="s">
        <v>187</v>
      </c>
      <c r="D18" s="40"/>
      <c r="E18" s="40"/>
      <c r="F18" s="40"/>
      <c r="G18" s="40"/>
    </row>
    <row r="19" spans="2:8" ht="15" x14ac:dyDescent="0.25">
      <c r="B19" s="55" t="s">
        <v>16</v>
      </c>
      <c r="C19" s="2" t="s">
        <v>187</v>
      </c>
      <c r="D19" s="40"/>
      <c r="E19" s="40"/>
      <c r="F19" s="40"/>
      <c r="G19" s="40"/>
      <c r="H19" s="40"/>
    </row>
    <row r="20" spans="2:8" x14ac:dyDescent="0.2">
      <c r="C20" s="41"/>
      <c r="D20" s="41"/>
      <c r="E20" s="41"/>
    </row>
    <row r="28" spans="2:8" x14ac:dyDescent="0.2">
      <c r="G28" s="47"/>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R200"/>
  <sheetViews>
    <sheetView showGridLines="0" topLeftCell="A7" zoomScale="70" zoomScaleNormal="70" workbookViewId="0">
      <selection activeCell="E34" sqref="E34"/>
    </sheetView>
  </sheetViews>
  <sheetFormatPr defaultColWidth="14.5" defaultRowHeight="15.75" x14ac:dyDescent="0.25"/>
  <cols>
    <col min="1" max="1" width="3.375" style="17" customWidth="1"/>
    <col min="2" max="2" width="56.25" style="17" customWidth="1"/>
    <col min="3" max="3" width="31.375" style="17" customWidth="1"/>
    <col min="4" max="4" width="22.875" style="17" customWidth="1"/>
    <col min="5" max="16" width="12.875" style="17" customWidth="1"/>
    <col min="17" max="16384" width="14.5" style="17"/>
  </cols>
  <sheetData>
    <row r="1" spans="2:18" s="62" customFormat="1" ht="14.1" customHeight="1" x14ac:dyDescent="0.25"/>
    <row r="2" spans="2:18" s="62" customFormat="1" x14ac:dyDescent="0.25">
      <c r="B2" s="139"/>
      <c r="C2" s="140" t="s">
        <v>118</v>
      </c>
      <c r="D2" s="141"/>
      <c r="E2" s="141"/>
      <c r="F2" s="141"/>
      <c r="G2" s="141"/>
      <c r="H2" s="141"/>
      <c r="I2" s="141"/>
      <c r="J2" s="141"/>
      <c r="K2" s="141"/>
      <c r="L2" s="141"/>
      <c r="M2" s="141"/>
      <c r="N2" s="141"/>
      <c r="O2" s="141"/>
      <c r="P2" s="142"/>
    </row>
    <row r="3" spans="2:18" s="62" customFormat="1" ht="20.25" customHeight="1" x14ac:dyDescent="0.25">
      <c r="B3" s="139"/>
      <c r="C3" s="143"/>
      <c r="D3" s="144"/>
      <c r="E3" s="144"/>
      <c r="F3" s="144"/>
      <c r="G3" s="144"/>
      <c r="H3" s="144"/>
      <c r="I3" s="144"/>
      <c r="J3" s="144"/>
      <c r="K3" s="144"/>
      <c r="L3" s="144"/>
      <c r="M3" s="144"/>
      <c r="N3" s="144"/>
      <c r="O3" s="144"/>
      <c r="P3" s="145"/>
    </row>
    <row r="4" spans="2:18" s="62" customFormat="1" ht="53.1" customHeight="1" x14ac:dyDescent="0.25">
      <c r="B4" s="139"/>
      <c r="C4" s="143"/>
      <c r="D4" s="144"/>
      <c r="E4" s="144"/>
      <c r="F4" s="144"/>
      <c r="G4" s="144"/>
      <c r="H4" s="144"/>
      <c r="I4" s="144"/>
      <c r="J4" s="144"/>
      <c r="K4" s="144"/>
      <c r="L4" s="144"/>
      <c r="M4" s="144"/>
      <c r="N4" s="144"/>
      <c r="O4" s="144"/>
      <c r="P4" s="145"/>
    </row>
    <row r="5" spans="2:18" s="62" customFormat="1" x14ac:dyDescent="0.25">
      <c r="B5" s="146"/>
      <c r="C5" s="147"/>
      <c r="D5" s="147"/>
      <c r="E5" s="147"/>
      <c r="F5" s="147"/>
      <c r="G5" s="147"/>
      <c r="H5" s="147"/>
      <c r="I5" s="147"/>
      <c r="J5" s="147"/>
      <c r="K5" s="147"/>
      <c r="L5" s="147"/>
      <c r="M5" s="147"/>
      <c r="N5" s="147"/>
      <c r="O5" s="147"/>
      <c r="P5" s="148"/>
    </row>
    <row r="6" spans="2:18" x14ac:dyDescent="0.25">
      <c r="B6" s="18" t="s">
        <v>99</v>
      </c>
      <c r="C6" s="154" t="str">
        <f>IFERROR('1. Hoja de Vida'!C10,"")</f>
        <v>Pasajeros al año en Aeropuerto El Dorado</v>
      </c>
      <c r="D6" s="155"/>
      <c r="E6" s="155"/>
      <c r="F6" s="155"/>
      <c r="G6" s="155"/>
      <c r="H6" s="155"/>
      <c r="I6" s="155"/>
      <c r="J6" s="155"/>
      <c r="K6" s="155"/>
      <c r="L6" s="155"/>
      <c r="M6" s="155"/>
      <c r="N6" s="155"/>
      <c r="O6" s="155"/>
      <c r="P6" s="156"/>
    </row>
    <row r="7" spans="2:18" ht="20.100000000000001" customHeight="1" x14ac:dyDescent="0.25">
      <c r="B7" s="19" t="s">
        <v>100</v>
      </c>
      <c r="C7" s="163" t="s">
        <v>40</v>
      </c>
      <c r="D7" s="164"/>
      <c r="E7" s="164"/>
      <c r="F7" s="164"/>
      <c r="G7" s="164"/>
      <c r="H7" s="164"/>
      <c r="I7" s="164"/>
      <c r="J7" s="164"/>
      <c r="K7" s="164"/>
      <c r="L7" s="164"/>
      <c r="M7" s="164"/>
      <c r="N7" s="164"/>
      <c r="O7" s="164"/>
      <c r="P7" s="165"/>
    </row>
    <row r="8" spans="2:18" ht="15.95" customHeight="1" x14ac:dyDescent="0.25">
      <c r="B8" s="63" t="s">
        <v>101</v>
      </c>
      <c r="C8" s="163" t="s">
        <v>93</v>
      </c>
      <c r="D8" s="164"/>
      <c r="E8" s="164"/>
      <c r="F8" s="164"/>
      <c r="G8" s="164"/>
      <c r="H8" s="164"/>
      <c r="I8" s="164"/>
      <c r="J8" s="181"/>
      <c r="K8" s="179" t="s">
        <v>98</v>
      </c>
      <c r="L8" s="180"/>
      <c r="M8" s="157">
        <v>44299</v>
      </c>
      <c r="N8" s="158"/>
      <c r="O8" s="158"/>
      <c r="P8" s="159"/>
    </row>
    <row r="9" spans="2:18" x14ac:dyDescent="0.25">
      <c r="B9" s="63" t="s">
        <v>102</v>
      </c>
      <c r="C9" s="163" t="s">
        <v>189</v>
      </c>
      <c r="D9" s="164"/>
      <c r="E9" s="164"/>
      <c r="F9" s="164"/>
      <c r="G9" s="164"/>
      <c r="H9" s="164"/>
      <c r="I9" s="164"/>
      <c r="J9" s="164"/>
      <c r="K9" s="164"/>
      <c r="L9" s="164"/>
      <c r="M9" s="164"/>
      <c r="N9" s="164"/>
      <c r="O9" s="164"/>
      <c r="P9" s="165"/>
    </row>
    <row r="10" spans="2:18" s="62" customFormat="1" ht="6.95" customHeight="1" x14ac:dyDescent="0.25">
      <c r="B10" s="169"/>
      <c r="C10" s="170"/>
      <c r="D10" s="170"/>
      <c r="E10" s="170"/>
      <c r="F10" s="170"/>
      <c r="G10" s="170"/>
      <c r="H10" s="170"/>
      <c r="I10" s="170"/>
      <c r="J10" s="170"/>
      <c r="K10" s="170"/>
      <c r="L10" s="170"/>
      <c r="M10" s="170"/>
      <c r="N10" s="170"/>
      <c r="O10" s="170"/>
      <c r="P10" s="171"/>
    </row>
    <row r="11" spans="2:18" s="62" customFormat="1" x14ac:dyDescent="0.25">
      <c r="B11" s="166" t="s">
        <v>126</v>
      </c>
      <c r="C11" s="167"/>
      <c r="D11" s="167"/>
      <c r="E11" s="167"/>
      <c r="F11" s="167"/>
      <c r="G11" s="167"/>
      <c r="H11" s="167"/>
      <c r="I11" s="167"/>
      <c r="J11" s="167"/>
      <c r="K11" s="167"/>
      <c r="L11" s="167"/>
      <c r="M11" s="167"/>
      <c r="N11" s="167"/>
      <c r="O11" s="167"/>
      <c r="P11" s="168"/>
    </row>
    <row r="12" spans="2:18" s="62" customFormat="1" ht="15.95" customHeight="1" x14ac:dyDescent="0.25">
      <c r="B12" s="173" t="s">
        <v>160</v>
      </c>
      <c r="C12" s="172" t="s">
        <v>161</v>
      </c>
      <c r="D12" s="172"/>
      <c r="E12" s="160" t="s">
        <v>127</v>
      </c>
      <c r="F12" s="161"/>
      <c r="G12" s="161"/>
      <c r="H12" s="161"/>
      <c r="I12" s="161"/>
      <c r="J12" s="161"/>
      <c r="K12" s="161"/>
      <c r="L12" s="161"/>
      <c r="M12" s="161"/>
      <c r="N12" s="161"/>
      <c r="O12" s="161"/>
      <c r="P12" s="162"/>
      <c r="Q12" s="106"/>
      <c r="R12" s="106"/>
    </row>
    <row r="13" spans="2:18" s="62" customFormat="1" x14ac:dyDescent="0.25">
      <c r="B13" s="174"/>
      <c r="C13" s="172"/>
      <c r="D13" s="172"/>
      <c r="E13" s="64" t="s">
        <v>88</v>
      </c>
      <c r="F13" s="105" t="s">
        <v>103</v>
      </c>
      <c r="G13" s="65" t="s">
        <v>104</v>
      </c>
      <c r="H13" s="65" t="s">
        <v>105</v>
      </c>
      <c r="I13" s="65" t="s">
        <v>106</v>
      </c>
      <c r="J13" s="65" t="s">
        <v>107</v>
      </c>
      <c r="K13" s="65" t="s">
        <v>108</v>
      </c>
      <c r="L13" s="65" t="s">
        <v>109</v>
      </c>
      <c r="M13" s="65" t="s">
        <v>110</v>
      </c>
      <c r="N13" s="65" t="s">
        <v>111</v>
      </c>
      <c r="O13" s="65" t="s">
        <v>112</v>
      </c>
      <c r="P13" s="109" t="s">
        <v>113</v>
      </c>
      <c r="Q13" s="106"/>
      <c r="R13" s="106"/>
    </row>
    <row r="14" spans="2:18" ht="33" customHeight="1" x14ac:dyDescent="0.25">
      <c r="B14" s="83" t="str">
        <f>IFERROR('1. Hoja de Vida'!F12,"")</f>
        <v xml:space="preserve">Número de pasajeros en Aeropuerto el Dorado </v>
      </c>
      <c r="C14" s="182" t="s">
        <v>192</v>
      </c>
      <c r="D14" s="182"/>
      <c r="E14" s="103">
        <v>1139724</v>
      </c>
      <c r="F14" s="103">
        <v>478507</v>
      </c>
      <c r="G14" s="100"/>
      <c r="H14" s="100"/>
      <c r="I14" s="100"/>
      <c r="J14" s="100"/>
      <c r="K14" s="93"/>
      <c r="L14" s="93"/>
      <c r="M14" s="93"/>
      <c r="N14" s="93"/>
      <c r="O14" s="93"/>
      <c r="P14" s="93"/>
      <c r="Q14" s="107"/>
      <c r="R14" s="107"/>
    </row>
    <row r="15" spans="2:18" ht="30" customHeight="1" x14ac:dyDescent="0.25">
      <c r="B15" s="83" t="str">
        <f>IFERROR('1. Hoja de Vida'!F13,"")</f>
        <v>Número de pasajeros en Aeropuerto que espera</v>
      </c>
      <c r="C15" s="182" t="s">
        <v>193</v>
      </c>
      <c r="D15" s="182"/>
      <c r="E15" s="103">
        <v>768890</v>
      </c>
      <c r="F15" s="103">
        <v>753422</v>
      </c>
      <c r="G15" s="103">
        <v>422248</v>
      </c>
      <c r="H15" s="103">
        <v>486791</v>
      </c>
      <c r="I15" s="103">
        <v>549526</v>
      </c>
      <c r="J15" s="103">
        <v>586967</v>
      </c>
      <c r="K15" s="103">
        <v>642573</v>
      </c>
      <c r="L15" s="103">
        <v>710000</v>
      </c>
      <c r="M15" s="103">
        <v>677804</v>
      </c>
      <c r="N15" s="103">
        <v>792094</v>
      </c>
      <c r="O15" s="103">
        <v>897959</v>
      </c>
      <c r="P15" s="103">
        <v>1004536</v>
      </c>
      <c r="Q15" s="107"/>
      <c r="R15" s="107"/>
    </row>
    <row r="16" spans="2:18" x14ac:dyDescent="0.25">
      <c r="B16" s="175" t="s">
        <v>124</v>
      </c>
      <c r="C16" s="175"/>
      <c r="D16" s="175"/>
      <c r="E16" s="20"/>
      <c r="F16" s="21"/>
      <c r="G16" s="21"/>
      <c r="H16" s="21"/>
      <c r="I16" s="21"/>
      <c r="J16" s="21"/>
      <c r="K16" s="21"/>
      <c r="L16" s="21"/>
      <c r="M16" s="21"/>
      <c r="N16" s="21"/>
      <c r="O16" s="21"/>
      <c r="P16" s="22"/>
      <c r="Q16" s="108"/>
      <c r="R16" s="108"/>
    </row>
    <row r="17" spans="2:18" x14ac:dyDescent="0.25">
      <c r="B17" s="175" t="s">
        <v>130</v>
      </c>
      <c r="C17" s="175"/>
      <c r="D17" s="175"/>
      <c r="E17" s="87">
        <f>IFERROR((E14/E15),"")</f>
        <v>1.4822978579510724</v>
      </c>
      <c r="F17" s="87">
        <f>IFERROR((F14/F15),"")</f>
        <v>0.63511153112067342</v>
      </c>
      <c r="G17" s="87">
        <f t="shared" ref="G17:P17" si="0">IFERROR((G14/G15),"")</f>
        <v>0</v>
      </c>
      <c r="H17" s="87">
        <f t="shared" si="0"/>
        <v>0</v>
      </c>
      <c r="I17" s="87">
        <f t="shared" si="0"/>
        <v>0</v>
      </c>
      <c r="J17" s="87">
        <f t="shared" si="0"/>
        <v>0</v>
      </c>
      <c r="K17" s="87">
        <f t="shared" si="0"/>
        <v>0</v>
      </c>
      <c r="L17" s="87">
        <f t="shared" si="0"/>
        <v>0</v>
      </c>
      <c r="M17" s="87">
        <f t="shared" si="0"/>
        <v>0</v>
      </c>
      <c r="N17" s="87">
        <f t="shared" si="0"/>
        <v>0</v>
      </c>
      <c r="O17" s="87">
        <f t="shared" si="0"/>
        <v>0</v>
      </c>
      <c r="P17" s="88">
        <f t="shared" si="0"/>
        <v>0</v>
      </c>
      <c r="Q17" s="104"/>
      <c r="R17" s="104"/>
    </row>
    <row r="18" spans="2:18" s="62" customFormat="1" x14ac:dyDescent="0.25">
      <c r="B18" s="66"/>
      <c r="C18" s="67"/>
      <c r="D18" s="67"/>
      <c r="E18" s="67"/>
      <c r="F18" s="67"/>
      <c r="G18" s="67"/>
      <c r="H18" s="67"/>
      <c r="I18" s="67"/>
      <c r="J18" s="67"/>
      <c r="K18" s="67"/>
      <c r="L18" s="67"/>
      <c r="M18" s="67"/>
      <c r="N18" s="67"/>
      <c r="O18" s="67"/>
      <c r="P18" s="68"/>
    </row>
    <row r="19" spans="2:18" s="62" customFormat="1" x14ac:dyDescent="0.25">
      <c r="B19" s="176" t="s">
        <v>89</v>
      </c>
      <c r="C19" s="177"/>
      <c r="D19" s="177"/>
      <c r="E19" s="177"/>
      <c r="F19" s="177"/>
      <c r="G19" s="177"/>
      <c r="H19" s="177"/>
      <c r="I19" s="177"/>
      <c r="J19" s="177"/>
      <c r="K19" s="177"/>
      <c r="L19" s="177"/>
      <c r="M19" s="177"/>
      <c r="N19" s="177"/>
      <c r="O19" s="177"/>
      <c r="P19" s="178"/>
    </row>
    <row r="20" spans="2:18" x14ac:dyDescent="0.25">
      <c r="B20" s="183" t="s">
        <v>142</v>
      </c>
      <c r="C20" s="184"/>
      <c r="D20" s="184"/>
      <c r="E20" s="184"/>
      <c r="F20" s="184"/>
      <c r="G20" s="185"/>
      <c r="H20" s="189" t="s">
        <v>129</v>
      </c>
      <c r="I20" s="189"/>
      <c r="J20" s="189"/>
      <c r="K20" s="189"/>
      <c r="L20" s="190" t="s">
        <v>90</v>
      </c>
      <c r="M20" s="190"/>
      <c r="N20" s="190"/>
      <c r="O20" s="190"/>
      <c r="P20" s="190"/>
    </row>
    <row r="21" spans="2:18" ht="24" customHeight="1" x14ac:dyDescent="0.25">
      <c r="B21" s="186"/>
      <c r="C21" s="187"/>
      <c r="D21" s="187"/>
      <c r="E21" s="187"/>
      <c r="F21" s="187"/>
      <c r="G21" s="188"/>
      <c r="H21" s="84" t="s">
        <v>93</v>
      </c>
      <c r="I21" s="84" t="s">
        <v>114</v>
      </c>
      <c r="J21" s="84" t="s">
        <v>95</v>
      </c>
      <c r="K21" s="84" t="s">
        <v>96</v>
      </c>
      <c r="L21" s="85" t="s">
        <v>91</v>
      </c>
      <c r="M21" s="191" t="s">
        <v>92</v>
      </c>
      <c r="N21" s="191"/>
      <c r="O21" s="191"/>
      <c r="P21" s="191"/>
    </row>
    <row r="22" spans="2:18" ht="20.100000000000001" customHeight="1" x14ac:dyDescent="0.25">
      <c r="B22" s="200" t="s">
        <v>128</v>
      </c>
      <c r="C22" s="201"/>
      <c r="D22" s="201"/>
      <c r="E22" s="201"/>
      <c r="F22" s="201"/>
      <c r="G22" s="202"/>
      <c r="H22" s="26">
        <f>IFERROR(AVERAGE(E17:G17),"")</f>
        <v>0.7058031296905819</v>
      </c>
      <c r="I22" s="26">
        <f>IFERROR(AVERAGE(H17:J17),"")</f>
        <v>0</v>
      </c>
      <c r="J22" s="26">
        <f>IFERROR(AVERAGE(K17:M17),"")</f>
        <v>0</v>
      </c>
      <c r="K22" s="26">
        <f>IFERROR(AVERAGE(N17:P17),"")</f>
        <v>0</v>
      </c>
      <c r="L22" s="86"/>
      <c r="M22" s="192"/>
      <c r="N22" s="192"/>
      <c r="O22" s="192"/>
      <c r="P22" s="192"/>
    </row>
    <row r="23" spans="2:18" ht="20.100000000000001" customHeight="1" x14ac:dyDescent="0.25">
      <c r="B23" s="203" t="s">
        <v>125</v>
      </c>
      <c r="C23" s="204"/>
      <c r="D23" s="204"/>
      <c r="E23" s="204"/>
      <c r="F23" s="204"/>
      <c r="G23" s="205"/>
      <c r="H23" s="197">
        <f>IFERROR(SUM(E14:P14)/SUM(E15:P15),"")</f>
        <v>0.19513663040633994</v>
      </c>
      <c r="I23" s="198"/>
      <c r="J23" s="198"/>
      <c r="K23" s="199"/>
      <c r="L23" s="86"/>
      <c r="M23" s="192"/>
      <c r="N23" s="192"/>
      <c r="O23" s="192"/>
      <c r="P23" s="192"/>
    </row>
    <row r="24" spans="2:18" ht="9.9499999999999993" customHeight="1" x14ac:dyDescent="0.25">
      <c r="B24" s="23"/>
      <c r="C24" s="24"/>
      <c r="D24" s="24"/>
      <c r="E24" s="24"/>
      <c r="F24" s="24"/>
      <c r="G24" s="24"/>
      <c r="H24" s="24"/>
      <c r="I24" s="24"/>
      <c r="J24" s="24"/>
      <c r="K24" s="24"/>
      <c r="L24" s="24"/>
      <c r="M24" s="24"/>
      <c r="N24" s="24"/>
      <c r="O24" s="24"/>
      <c r="P24" s="25"/>
    </row>
    <row r="25" spans="2:18" x14ac:dyDescent="0.25">
      <c r="B25" s="194" t="s">
        <v>138</v>
      </c>
      <c r="C25" s="195"/>
      <c r="D25" s="195"/>
      <c r="E25" s="195"/>
      <c r="F25" s="195"/>
      <c r="G25" s="195"/>
      <c r="H25" s="195"/>
      <c r="I25" s="195"/>
      <c r="J25" s="195"/>
      <c r="K25" s="195"/>
      <c r="L25" s="195"/>
      <c r="M25" s="195"/>
      <c r="N25" s="195"/>
      <c r="O25" s="195"/>
      <c r="P25" s="196"/>
    </row>
    <row r="26" spans="2:18" ht="49.5" customHeight="1" x14ac:dyDescent="0.25">
      <c r="B26" s="101" t="s">
        <v>195</v>
      </c>
      <c r="C26" s="206" t="s">
        <v>200</v>
      </c>
      <c r="D26" s="207"/>
      <c r="E26" s="207"/>
      <c r="F26" s="207"/>
      <c r="G26" s="207"/>
      <c r="H26" s="207"/>
      <c r="I26" s="207"/>
      <c r="J26" s="207"/>
      <c r="K26" s="207"/>
      <c r="L26" s="207"/>
      <c r="M26" s="207"/>
      <c r="N26" s="207"/>
      <c r="O26" s="207"/>
      <c r="P26" s="208"/>
    </row>
    <row r="27" spans="2:18" x14ac:dyDescent="0.25">
      <c r="B27" s="102" t="s">
        <v>196</v>
      </c>
      <c r="C27" s="209"/>
      <c r="D27" s="210"/>
      <c r="E27" s="210"/>
      <c r="F27" s="210"/>
      <c r="G27" s="210"/>
      <c r="H27" s="210"/>
      <c r="I27" s="210"/>
      <c r="J27" s="210"/>
      <c r="K27" s="210"/>
      <c r="L27" s="210"/>
      <c r="M27" s="210"/>
      <c r="N27" s="210"/>
      <c r="O27" s="210"/>
      <c r="P27" s="211"/>
    </row>
    <row r="28" spans="2:18" x14ac:dyDescent="0.25">
      <c r="B28" s="96" t="s">
        <v>145</v>
      </c>
      <c r="C28" s="149"/>
      <c r="D28" s="150"/>
      <c r="E28" s="150"/>
      <c r="F28" s="150"/>
      <c r="G28" s="150"/>
      <c r="H28" s="150"/>
      <c r="I28" s="150"/>
      <c r="J28" s="150"/>
      <c r="K28" s="150"/>
      <c r="L28" s="150"/>
      <c r="M28" s="150"/>
      <c r="N28" s="150"/>
      <c r="O28" s="150"/>
      <c r="P28" s="151"/>
    </row>
    <row r="29" spans="2:18" x14ac:dyDescent="0.25">
      <c r="B29" s="97" t="s">
        <v>146</v>
      </c>
      <c r="C29" s="149"/>
      <c r="D29" s="152"/>
      <c r="E29" s="152"/>
      <c r="F29" s="152"/>
      <c r="G29" s="152"/>
      <c r="H29" s="152"/>
      <c r="I29" s="152"/>
      <c r="J29" s="152"/>
      <c r="K29" s="152"/>
      <c r="L29" s="152"/>
      <c r="M29" s="152"/>
      <c r="N29" s="152"/>
      <c r="O29" s="152"/>
      <c r="P29" s="153"/>
    </row>
    <row r="30" spans="2:18" ht="50.25" customHeight="1" x14ac:dyDescent="0.25">
      <c r="B30" s="96" t="s">
        <v>197</v>
      </c>
      <c r="C30" s="149" t="s">
        <v>198</v>
      </c>
      <c r="D30" s="150"/>
      <c r="E30" s="150"/>
      <c r="F30" s="150"/>
      <c r="G30" s="150"/>
      <c r="H30" s="150"/>
      <c r="I30" s="150"/>
      <c r="J30" s="150"/>
      <c r="K30" s="150"/>
      <c r="L30" s="150"/>
      <c r="M30" s="150"/>
      <c r="N30" s="150"/>
      <c r="O30" s="150"/>
      <c r="P30" s="151"/>
    </row>
    <row r="31" spans="2:18" s="62" customFormat="1" x14ac:dyDescent="0.25"/>
    <row r="32" spans="2:18" s="62" customFormat="1" x14ac:dyDescent="0.25">
      <c r="B32" s="193" t="s">
        <v>137</v>
      </c>
      <c r="C32" s="193"/>
      <c r="D32" s="69"/>
      <c r="G32" s="99"/>
      <c r="H32" s="98"/>
    </row>
    <row r="33" spans="2:8" s="62" customFormat="1" ht="33.950000000000003" customHeight="1" x14ac:dyDescent="0.25">
      <c r="B33" s="70" t="s">
        <v>135</v>
      </c>
      <c r="C33" s="71" t="s">
        <v>136</v>
      </c>
      <c r="D33" s="72"/>
      <c r="E33" s="94"/>
      <c r="F33" s="94"/>
      <c r="H33" s="98"/>
    </row>
    <row r="34" spans="2:8" s="62" customFormat="1" x14ac:dyDescent="0.25">
      <c r="B34" s="73" t="s">
        <v>134</v>
      </c>
      <c r="C34" s="74" t="s">
        <v>123</v>
      </c>
      <c r="D34" s="75"/>
    </row>
    <row r="35" spans="2:8" s="62" customFormat="1" ht="14.1" customHeight="1" x14ac:dyDescent="0.25">
      <c r="B35" s="76" t="s">
        <v>131</v>
      </c>
      <c r="C35" s="77" t="s">
        <v>139</v>
      </c>
      <c r="D35" s="78"/>
    </row>
    <row r="36" spans="2:8" s="62" customFormat="1" ht="18" customHeight="1" x14ac:dyDescent="0.25">
      <c r="B36" s="79" t="s">
        <v>132</v>
      </c>
      <c r="C36" s="77" t="s">
        <v>140</v>
      </c>
      <c r="D36" s="78"/>
    </row>
    <row r="37" spans="2:8" s="62" customFormat="1" ht="15.95" customHeight="1" x14ac:dyDescent="0.25">
      <c r="B37" s="80" t="s">
        <v>133</v>
      </c>
      <c r="C37" s="81" t="s">
        <v>141</v>
      </c>
      <c r="D37" s="82"/>
    </row>
    <row r="38" spans="2:8" s="62" customFormat="1" x14ac:dyDescent="0.25"/>
    <row r="39" spans="2:8" s="62" customFormat="1" x14ac:dyDescent="0.25"/>
    <row r="40" spans="2:8" s="62" customFormat="1" x14ac:dyDescent="0.25"/>
    <row r="41" spans="2:8" s="62" customFormat="1" x14ac:dyDescent="0.25"/>
    <row r="42" spans="2:8" s="62" customFormat="1" x14ac:dyDescent="0.25"/>
    <row r="43" spans="2:8" s="62" customFormat="1" x14ac:dyDescent="0.25"/>
    <row r="44" spans="2:8" s="62" customFormat="1" x14ac:dyDescent="0.25"/>
    <row r="45" spans="2:8" s="62" customFormat="1" x14ac:dyDescent="0.25"/>
    <row r="46" spans="2:8" s="62" customFormat="1" x14ac:dyDescent="0.25"/>
    <row r="47" spans="2:8" s="62" customFormat="1" x14ac:dyDescent="0.25"/>
    <row r="48" spans="2:8"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sheetData>
  <mergeCells count="35">
    <mergeCell ref="B32:C32"/>
    <mergeCell ref="B25:P25"/>
    <mergeCell ref="M23:P23"/>
    <mergeCell ref="H23:K23"/>
    <mergeCell ref="B22:G22"/>
    <mergeCell ref="B23:G23"/>
    <mergeCell ref="C30:P30"/>
    <mergeCell ref="C26:P26"/>
    <mergeCell ref="C27:P27"/>
    <mergeCell ref="B20:G21"/>
    <mergeCell ref="H20:K20"/>
    <mergeCell ref="L20:P20"/>
    <mergeCell ref="M21:P21"/>
    <mergeCell ref="M22:P22"/>
    <mergeCell ref="B19:P19"/>
    <mergeCell ref="K8:L8"/>
    <mergeCell ref="C8:J8"/>
    <mergeCell ref="C14:D14"/>
    <mergeCell ref="C15:D15"/>
    <mergeCell ref="B2:B4"/>
    <mergeCell ref="C2:P4"/>
    <mergeCell ref="B5:P5"/>
    <mergeCell ref="C28:P28"/>
    <mergeCell ref="C29:P29"/>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2:H28"/>
  <sheetViews>
    <sheetView showGridLines="0" topLeftCell="A22" zoomScaleNormal="165" workbookViewId="0">
      <selection activeCell="C11" sqref="C11"/>
    </sheetView>
  </sheetViews>
  <sheetFormatPr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12" t="s">
        <v>44</v>
      </c>
      <c r="C2" s="212"/>
    </row>
    <row r="3" spans="2:8" x14ac:dyDescent="0.25">
      <c r="B3" s="9"/>
      <c r="C3" s="9"/>
    </row>
    <row r="4" spans="2:8" x14ac:dyDescent="0.25">
      <c r="B4" s="13" t="s">
        <v>45</v>
      </c>
      <c r="C4" s="13" t="s">
        <v>46</v>
      </c>
    </row>
    <row r="5" spans="2:8" x14ac:dyDescent="0.25">
      <c r="B5" s="213" t="s">
        <v>115</v>
      </c>
      <c r="C5" s="214"/>
    </row>
    <row r="6" spans="2:8" x14ac:dyDescent="0.25">
      <c r="B6" s="10" t="s">
        <v>147</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158</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5" t="s">
        <v>159</v>
      </c>
      <c r="C19" s="216"/>
    </row>
    <row r="20" spans="2:3" ht="24.95" customHeight="1" x14ac:dyDescent="0.25">
      <c r="B20" s="10" t="s">
        <v>162</v>
      </c>
      <c r="C20" s="30" t="s">
        <v>165</v>
      </c>
    </row>
    <row r="21" spans="2:3" ht="24.95" customHeight="1" x14ac:dyDescent="0.25">
      <c r="B21" s="28" t="s">
        <v>98</v>
      </c>
      <c r="C21" s="31" t="s">
        <v>169</v>
      </c>
    </row>
    <row r="22" spans="2:3" ht="48.95" customHeight="1" x14ac:dyDescent="0.25">
      <c r="B22" s="28" t="s">
        <v>160</v>
      </c>
      <c r="C22" s="29" t="s">
        <v>116</v>
      </c>
    </row>
    <row r="23" spans="2:3" ht="24.95" customHeight="1" x14ac:dyDescent="0.25">
      <c r="B23" s="28" t="s">
        <v>161</v>
      </c>
      <c r="C23" s="31" t="s">
        <v>166</v>
      </c>
    </row>
    <row r="24" spans="2:3" ht="66.95" customHeight="1" x14ac:dyDescent="0.25">
      <c r="B24" s="28" t="s">
        <v>124</v>
      </c>
      <c r="C24" s="29" t="s">
        <v>171</v>
      </c>
    </row>
    <row r="25" spans="2:3" ht="24.95" customHeight="1" x14ac:dyDescent="0.25">
      <c r="B25" s="10" t="s">
        <v>157</v>
      </c>
      <c r="C25" s="31" t="s">
        <v>167</v>
      </c>
    </row>
    <row r="26" spans="2:3" ht="24.95" customHeight="1" x14ac:dyDescent="0.25">
      <c r="B26" s="28" t="s">
        <v>142</v>
      </c>
      <c r="C26" s="31" t="s">
        <v>168</v>
      </c>
    </row>
    <row r="27" spans="2:3" x14ac:dyDescent="0.25">
      <c r="B27" s="213" t="s">
        <v>143</v>
      </c>
      <c r="C27" s="214"/>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G43"/>
  <sheetViews>
    <sheetView showGridLines="0" workbookViewId="0">
      <selection activeCell="G45" sqref="G45"/>
    </sheetView>
  </sheetViews>
  <sheetFormatPr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148</v>
      </c>
      <c r="G19" s="27" t="s">
        <v>52</v>
      </c>
    </row>
    <row r="20" spans="1:7" x14ac:dyDescent="0.25">
      <c r="A20" s="4" t="s">
        <v>18</v>
      </c>
      <c r="B20" s="4" t="s">
        <v>18</v>
      </c>
      <c r="D20" s="4" t="s">
        <v>18</v>
      </c>
      <c r="G20" s="4" t="s">
        <v>18</v>
      </c>
    </row>
    <row r="21" spans="1:7" x14ac:dyDescent="0.25">
      <c r="A21" t="s">
        <v>34</v>
      </c>
      <c r="B21" t="s">
        <v>77</v>
      </c>
      <c r="D21" t="s">
        <v>149</v>
      </c>
      <c r="G21" t="s">
        <v>155</v>
      </c>
    </row>
    <row r="22" spans="1:7" x14ac:dyDescent="0.25">
      <c r="A22" t="s">
        <v>35</v>
      </c>
      <c r="B22" t="s">
        <v>82</v>
      </c>
      <c r="D22" t="s">
        <v>150</v>
      </c>
      <c r="G22" t="s">
        <v>156</v>
      </c>
    </row>
    <row r="23" spans="1:7" x14ac:dyDescent="0.25">
      <c r="A23" t="s">
        <v>36</v>
      </c>
      <c r="B23" t="s">
        <v>78</v>
      </c>
      <c r="D23" t="s">
        <v>151</v>
      </c>
    </row>
    <row r="24" spans="1:7" x14ac:dyDescent="0.25">
      <c r="A24" t="s">
        <v>37</v>
      </c>
      <c r="B24" t="s">
        <v>79</v>
      </c>
      <c r="D24" t="s">
        <v>152</v>
      </c>
    </row>
    <row r="25" spans="1:7" x14ac:dyDescent="0.25">
      <c r="A25" t="s">
        <v>38</v>
      </c>
      <c r="B25" t="s">
        <v>80</v>
      </c>
      <c r="D25" t="s">
        <v>153</v>
      </c>
    </row>
    <row r="26" spans="1:7" x14ac:dyDescent="0.25">
      <c r="A26" t="s">
        <v>39</v>
      </c>
      <c r="B26" t="s">
        <v>81</v>
      </c>
    </row>
    <row r="27" spans="1:7" x14ac:dyDescent="0.25">
      <c r="A27" t="s">
        <v>40</v>
      </c>
    </row>
    <row r="28" spans="1:7" x14ac:dyDescent="0.25">
      <c r="A28" t="s">
        <v>41</v>
      </c>
      <c r="B28" s="7" t="s">
        <v>7</v>
      </c>
      <c r="D28" s="27" t="s">
        <v>154</v>
      </c>
    </row>
    <row r="29" spans="1:7" x14ac:dyDescent="0.25">
      <c r="A29" t="s">
        <v>42</v>
      </c>
      <c r="B29" s="4" t="s">
        <v>18</v>
      </c>
      <c r="D29" s="4" t="s">
        <v>18</v>
      </c>
    </row>
    <row r="30" spans="1:7" x14ac:dyDescent="0.25">
      <c r="A30" t="s">
        <v>43</v>
      </c>
      <c r="B30" t="s">
        <v>83</v>
      </c>
      <c r="D30" s="89" t="s">
        <v>173</v>
      </c>
    </row>
    <row r="31" spans="1:7" x14ac:dyDescent="0.25">
      <c r="B31" t="s">
        <v>84</v>
      </c>
      <c r="D31" s="90" t="s">
        <v>174</v>
      </c>
    </row>
    <row r="32" spans="1:7" x14ac:dyDescent="0.25">
      <c r="B32" t="s">
        <v>123</v>
      </c>
      <c r="D32" s="90" t="s">
        <v>175</v>
      </c>
    </row>
    <row r="33" spans="1:4" x14ac:dyDescent="0.25">
      <c r="A33" s="7" t="s">
        <v>97</v>
      </c>
      <c r="B33" s="7" t="s">
        <v>121</v>
      </c>
      <c r="D33" s="91" t="s">
        <v>176</v>
      </c>
    </row>
    <row r="34" spans="1:4" x14ac:dyDescent="0.25">
      <c r="A34" s="4" t="s">
        <v>18</v>
      </c>
      <c r="B34" s="4" t="s">
        <v>18</v>
      </c>
      <c r="D34" s="90" t="s">
        <v>177</v>
      </c>
    </row>
    <row r="35" spans="1:4" x14ac:dyDescent="0.25">
      <c r="A35" t="s">
        <v>93</v>
      </c>
      <c r="B35" t="s">
        <v>122</v>
      </c>
      <c r="D35" s="90" t="s">
        <v>178</v>
      </c>
    </row>
    <row r="36" spans="1:4" x14ac:dyDescent="0.25">
      <c r="A36" t="s">
        <v>94</v>
      </c>
      <c r="B36" t="s">
        <v>120</v>
      </c>
      <c r="D36" s="90" t="s">
        <v>179</v>
      </c>
    </row>
    <row r="37" spans="1:4" x14ac:dyDescent="0.25">
      <c r="A37" t="s">
        <v>95</v>
      </c>
      <c r="D37" s="90" t="s">
        <v>180</v>
      </c>
    </row>
    <row r="38" spans="1:4" x14ac:dyDescent="0.25">
      <c r="A38" t="s">
        <v>96</v>
      </c>
      <c r="D38" s="91" t="s">
        <v>181</v>
      </c>
    </row>
    <row r="39" spans="1:4" x14ac:dyDescent="0.25">
      <c r="D39" s="90" t="s">
        <v>182</v>
      </c>
    </row>
    <row r="40" spans="1:4" x14ac:dyDescent="0.25">
      <c r="D40" s="90" t="s">
        <v>183</v>
      </c>
    </row>
    <row r="41" spans="1:4" x14ac:dyDescent="0.25">
      <c r="D41" s="91" t="s">
        <v>184</v>
      </c>
    </row>
    <row r="42" spans="1:4" x14ac:dyDescent="0.25">
      <c r="D42" s="90" t="s">
        <v>185</v>
      </c>
    </row>
    <row r="43" spans="1:4" x14ac:dyDescent="0.25">
      <c r="D43" s="90"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Diego Rodriguez</cp:lastModifiedBy>
  <dcterms:created xsi:type="dcterms:W3CDTF">2020-07-13T16:49:57Z</dcterms:created>
  <dcterms:modified xsi:type="dcterms:W3CDTF">2021-04-14T00:20:22Z</dcterms:modified>
</cp:coreProperties>
</file>