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dvalencia\Downloads\Hojas de vida indicador\"/>
    </mc:Choice>
  </mc:AlternateContent>
  <xr:revisionPtr revIDLastSave="0" documentId="13_ncr:1_{64D2EBE7-148D-4FBF-810E-34377966F83B}" xr6:coauthVersionLast="36" xr6:coauthVersionMax="36" xr10:uidLastSave="{00000000-0000-0000-0000-000000000000}"/>
  <bookViews>
    <workbookView xWindow="0" yWindow="0" windowWidth="20490" windowHeight="7545"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23" i="7" l="1"/>
  <c r="C14" i="2"/>
  <c r="E17" i="7" l="1"/>
  <c r="I17" i="7" l="1"/>
  <c r="H17" i="7"/>
  <c r="G17" i="7"/>
  <c r="F17" i="7"/>
  <c r="H22" i="7" s="1"/>
  <c r="J17" i="7"/>
  <c r="B15" i="7"/>
  <c r="B14" i="7"/>
  <c r="L17" i="7"/>
  <c r="J22" i="7" s="1"/>
  <c r="M17" i="7"/>
  <c r="K17" i="7"/>
  <c r="N17" i="7"/>
  <c r="O17" i="7"/>
  <c r="P17" i="7"/>
  <c r="C6" i="7"/>
  <c r="K22" i="7" l="1"/>
  <c r="I22" i="7"/>
</calcChain>
</file>

<file path=xl/sharedStrings.xml><?xml version="1.0" encoding="utf-8"?>
<sst xmlns="http://schemas.openxmlformats.org/spreadsheetml/2006/main" count="241" uniqueCount="204">
  <si>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</si>
  <si>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</si>
  <si>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</si>
  <si>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</si>
  <si>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</si>
  <si>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</si>
  <si>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</si>
  <si>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</si>
  <si>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</si>
  <si>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</si>
  <si>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</si>
  <si>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</si>
  <si>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</si>
  <si>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</si>
  <si>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</si>
  <si>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</si>
  <si>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</si>
  <si>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</si>
  <si>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</si>
  <si>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</si>
  <si>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</si>
  <si>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</si>
  <si>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</si>
  <si>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</si>
  <si>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</si>
  <si>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</si>
  <si>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</si>
  <si>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</si>
  <si>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</si>
  <si>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</si>
  <si>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</si>
  <si>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</si>
  <si>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</si>
  <si>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</si>
  <si>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</si>
  <si>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</si>
  <si>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</si>
  <si>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</si>
  <si>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</si>
  <si>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</si>
  <si>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</si>
  <si>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</si>
  <si>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</si>
  <si>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</si>
  <si>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</si>
  <si>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</si>
  <si>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</si>
  <si>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</si>
  <si>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</si>
  <si>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</si>
  <si>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</si>
  <si>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</si>
  <si>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</si>
  <si>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</si>
  <si>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</si>
  <si>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</si>
  <si>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</si>
  <si>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</si>
  <si>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</si>
  <si>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</si>
  <si>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</si>
  <si>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</si>
  <si>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</si>
  <si>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</si>
  <si>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</si>
  <si>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</si>
  <si>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</si>
  <si>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</si>
  <si>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</si>
  <si>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</si>
  <si>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</si>
  <si>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</si>
  <si>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</si>
  <si>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</si>
  <si>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</si>
  <si>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</si>
  <si>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</si>
  <si>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</si>
  <si>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</si>
  <si>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</si>
  <si>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</si>
  <si>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</si>
  <si>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</si>
  <si>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</si>
  <si>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</si>
  <si>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</si>
  <si>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</si>
  <si>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</si>
  <si>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</si>
  <si>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</si>
  <si>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</si>
  <si>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</si>
  <si>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</si>
  <si>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</si>
  <si>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</si>
  <si>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</si>
  <si>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</si>
  <si>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</si>
  <si>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</si>
  <si>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</si>
  <si>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</si>
  <si>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</si>
  <si>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</si>
  <si>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</si>
  <si>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</si>
  <si>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</si>
  <si>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</si>
  <si>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</si>
  <si>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</si>
  <si>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</si>
  <si>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</si>
  <si>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</si>
  <si>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</si>
  <si>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</si>
  <si>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</si>
  <si>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</si>
  <si>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</si>
  <si>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</si>
  <si>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</si>
  <si>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</si>
  <si>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</si>
  <si>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</si>
  <si>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</si>
  <si>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</si>
  <si>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</si>
  <si>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</si>
  <si>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</si>
  <si>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</si>
  <si>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</si>
  <si>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</si>
  <si>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</si>
  <si>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</si>
  <si>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</si>
  <si>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</si>
  <si>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</si>
  <si>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</si>
  <si>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</si>
  <si>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</si>
  <si>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</si>
  <si>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</si>
  <si>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</si>
  <si>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</si>
  <si>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</si>
  <si>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</si>
  <si>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</si>
  <si>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</si>
  <si>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</si>
  <si>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</si>
  <si>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</si>
  <si>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</si>
  <si>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</si>
  <si>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</si>
  <si>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</si>
  <si>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</si>
  <si>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</si>
  <si>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</si>
  <si>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</si>
  <si>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</si>
  <si>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</si>
  <si>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</si>
  <si>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</si>
  <si>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</si>
  <si>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</si>
  <si>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</si>
  <si>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</si>
  <si>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</si>
  <si>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</si>
  <si>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</si>
  <si>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</si>
  <si>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</si>
  <si>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</si>
  <si>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</si>
  <si>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</si>
  <si>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</si>
  <si>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</si>
  <si>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</si>
  <si>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</si>
  <si>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</si>
  <si>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</si>
  <si>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</si>
  <si>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</si>
  <si>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</si>
  <si>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</si>
  <si>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</si>
  <si>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</si>
  <si>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</si>
  <si>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</si>
  <si>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Luis Pineda y Mile Lorena Piñeros, Contratista Observatorio de Turismo.</t>
  </si>
  <si>
    <t>Daniel Valencia, Asesor Observartorio de Turismo.</t>
  </si>
  <si>
    <t>Medir anualmente el número de pasajeros en Aeropuerto El Dorado.</t>
  </si>
  <si>
    <t xml:space="preserve">Aeronáutica Civil </t>
  </si>
  <si>
    <t xml:space="preserve">Número de pasajeros en Aeropuerto el Dorado </t>
  </si>
  <si>
    <t>Número de pasajeros en Aeropuerto que espera</t>
  </si>
  <si>
    <t>Llegada de pasajeros nacionales e internacionales a Bogotá por vía aérea.</t>
  </si>
  <si>
    <t>Llegada de pasajeros nacionales e internacionales a Bogotá por vía aérea, esperada.</t>
  </si>
  <si>
    <t>Pasajeros al año en Aeropuerto El Dorado</t>
  </si>
  <si>
    <t>Análisis 2020</t>
  </si>
  <si>
    <r>
      <t>Entre julio y diciembre Aeronáutica Civil reportó la llegada de 1.328.286 pasajeros en el Aeropuerto El Dorado, que respecto a 2019 representa una disminución de</t>
    </r>
    <r>
      <rPr>
        <sz val="12"/>
        <color rgb="FFFF0000"/>
        <rFont val="Times New Roman"/>
        <family val="1"/>
      </rPr>
      <t xml:space="preserve"> </t>
    </r>
    <r>
      <rPr>
        <sz val="12"/>
        <color theme="1"/>
        <rFont val="Times New Roman"/>
        <family val="1"/>
      </rPr>
      <t>82,37%.</t>
    </r>
    <r>
      <rPr>
        <sz val="12"/>
        <rFont val="Times New Roman"/>
        <family val="1"/>
      </rPr>
      <t xml:space="preserve">
Nota: El número de viajeros en julio y agosto disminuyen significativamente puesto que, los viajeros que llegaron a la ciudad durante estos meses lo hicieron bajo los lineamientos decretados por el gobierno, en el presente caso por vuelos humanitarios para retornaron al país.
Cifras obtenidas el día 26/enero/2021, las estadísticas oficiales pueden sufrir cambios desde la fuente dado a futuros reprocesos estadísticos de validación.
Nota2: Las cifras e indicadores fueron ajustados para el segundo semestre de 2020, esto con el fin de tener cifras que indiquen el cumplimiento real de la meta de este mismo periodo de tiempo. Por ello que la meta sea el acumulado de lo esperado de julio a diciembre.</t>
    </r>
  </si>
  <si>
    <t>Trimestre I:</t>
  </si>
  <si>
    <t xml:space="preserve">En el primer trimestre 2020, al Aeropuerto Internacional El Dorado llegaron 2.879.146 pasajeros, esto significó una caída  de 12,9%, con respecto al mismo periodo del año 2019. Enero fue el mes que presentó mayor número de llegadas de pasajeros al aeropuerto, en total fueron 1.235.197 y, el mes que registró la cantidad más baja fue marzo, en este mes fueron 634.319 pasajeros, lo que significó una disminución del 41,9%, esto como consecuencia 90% del cumplimiento. </t>
  </si>
  <si>
    <t>Trimestre II:</t>
  </si>
  <si>
    <t xml:space="preserve">De acuerdo con los datos del segundo trimestre de 2020, se evidencia una disminución significativa respecto a los meses anteriores, en abril se registraron 2.156, en mayo 7.211 y en junio 6.296 pasajeros en el Aeropuerto El Dorado, esto corresponde a una caída del 99% frente al número de pasajeros que llegó durante abril y junio de 2019. 
Nota: Las proyecciones de número de pasajeros que ingresan por el Aeropuerto el Dorado entre abril y julio disminuyen significativamente puesto que, los viajeros que llegaron a la ciudad durante estos meses lo hicieron bajo los lineamientos decretados por el gobierno, en el presente caso por vuelos humanitarios para colombianos que retornaron al país. 
Cifras obtenidas el día 21/julio/2020, las cifras pueden ser modificadas por futuros reprocesos estadísticos. </t>
  </si>
  <si>
    <t>Gran parte del tercer trimestre de 2020 también estuvo caracterizado por las restricciones de movilidad aérea, por ello que las cifras en Julio (9.300) y agosto (6.935) sean bajas, sin embargo, en septiembre se observa una recuperación debido a la mayor flexibilidad en la movilidad aérea, como resultado durante el tercer trimestre 130.025 pasajeros arribaron a la ciudad. En total para el tercer trimestre de 2020, se recibieron 130.025 pasajeros representando una disminución de 96,6% respecto al mismo periodo de 2019.</t>
  </si>
  <si>
    <t>Las cifras disponibles del ultimo trimestre de 2020 reflejan aún mayor mejoría en el flujo de viajeros internacionales, esto se debe a que desde octubre de 2020 se paso del piloto de la apertura el dorado a un panorama con mayor normalidad que permitió la apertura de mayor cantidad de  destinos y frecuencias, esto se ve reflejado en un crecimiento de más del 100% y 200% de pasajeros en octubre y noviembre al comparar respecto a septiembre. Sin embargo, en la comparación respecto a 2019 aún se observa el severo efecto de la pandemia dado que la disminución de pasajeros es superior al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</si>
</sst>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_);_(* \(#,##0.00\);_(* &quot;-&quot;??_);_(@_)"/>
    <numFmt numFmtId="165" formatCode="d\.m"/>
    <numFmt numFmtId="166" formatCode="[$-F800]dddd\,\ mmmm\ dd\,\ yyyy"/>
    <numFmt numFmtId="167" formatCode="0.0%"/>
    <numFmt numFmtId="168" formatCode="_(* #,##0_);_(* \(#,##0\);_(* &quot;-&quot;??_);_(@_)"/>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2"/>
      <color rgb="FFFF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auto="1"/>
      </top>
      <bottom style="thin">
        <color rgb="FF000000"/>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xf numFmtId="41" fontId="1" fillId="0" borderId="0" applyFont="0" applyFill="0" applyBorder="0" applyAlignment="0" applyProtection="0"/>
  </cellStyleXfs>
  <cellXfs count="210">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49" xfId="0" applyFont="1" applyBorder="1" applyAlignment="1">
      <alignment vertical="center"/>
    </xf>
    <xf numFmtId="0" fontId="16" fillId="0" borderId="49" xfId="0" applyFont="1" applyBorder="1" applyAlignment="1">
      <alignment horizontal="left" vertical="top" wrapText="1"/>
    </xf>
    <xf numFmtId="0" fontId="16" fillId="0" borderId="15" xfId="0" applyFont="1" applyBorder="1" applyAlignment="1">
      <alignment horizontal="left" vertical="center" wrapText="1"/>
    </xf>
    <xf numFmtId="0" fontId="16" fillId="0" borderId="49"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3" fontId="3" fillId="0" borderId="28" xfId="0" applyNumberFormat="1" applyFont="1" applyFill="1" applyBorder="1" applyProtection="1">
      <protection locked="0"/>
    </xf>
    <xf numFmtId="167" fontId="9" fillId="0" borderId="0" xfId="12" applyNumberFormat="1" applyFont="1" applyProtection="1"/>
    <xf numFmtId="168" fontId="16" fillId="4" borderId="10" xfId="14" applyNumberFormat="1" applyFont="1" applyFill="1" applyBorder="1" applyAlignment="1" applyProtection="1">
      <alignment vertical="center" wrapText="1"/>
      <protection locked="0"/>
    </xf>
    <xf numFmtId="165" fontId="7" fillId="0" borderId="45" xfId="1" applyNumberFormat="1" applyFont="1" applyBorder="1" applyAlignment="1" applyProtection="1">
      <alignment horizontal="center" vertical="center"/>
    </xf>
    <xf numFmtId="0" fontId="7" fillId="0" borderId="46" xfId="1" applyFont="1" applyBorder="1" applyAlignment="1" applyProtection="1">
      <alignment horizontal="center" vertical="center" wrapText="1"/>
    </xf>
    <xf numFmtId="41" fontId="9" fillId="0" borderId="0" xfId="15" applyFont="1" applyProtection="1"/>
    <xf numFmtId="41" fontId="9" fillId="0" borderId="0" xfId="15" applyNumberFormat="1" applyFont="1" applyProtection="1"/>
    <xf numFmtId="10" fontId="9" fillId="0" borderId="0" xfId="12" applyNumberFormat="1" applyFont="1" applyProtection="1"/>
    <xf numFmtId="3" fontId="3" fillId="0" borderId="28"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0" fontId="7" fillId="0" borderId="50" xfId="1" applyFont="1" applyBorder="1" applyAlignment="1" applyProtection="1">
      <alignment horizontal="center"/>
    </xf>
    <xf numFmtId="0" fontId="7" fillId="0" borderId="45" xfId="1" applyFont="1" applyBorder="1" applyAlignment="1" applyProtection="1">
      <alignment horizontal="center" wrapText="1"/>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8" fontId="16" fillId="0" borderId="44" xfId="14" quotePrefix="1" applyNumberFormat="1" applyFont="1" applyBorder="1" applyAlignment="1" applyProtection="1">
      <alignment horizontal="right" vertical="center"/>
      <protection locked="0"/>
    </xf>
    <xf numFmtId="168" fontId="16" fillId="0" borderId="28" xfId="14"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30"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7" xfId="0" applyFont="1" applyFill="1" applyBorder="1" applyAlignment="1">
      <alignment horizontal="center"/>
    </xf>
    <xf numFmtId="0" fontId="17" fillId="6" borderId="48" xfId="0" applyFont="1" applyFill="1" applyBorder="1" applyAlignment="1">
      <alignment horizontal="center"/>
    </xf>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xr:uid="{00000000-0005-0000-0000-00000B000000}"/>
    <cellStyle name="Normal 2 2" xfId="13" xr:uid="{00000000-0005-0000-0000-00000C000000}"/>
    <cellStyle name="Normal 3" xfId="2" xr:uid="{00000000-0005-0000-0000-00000D000000}"/>
    <cellStyle name="Porcentaje" xfId="12" builtinId="5"/>
    <cellStyle name="Porcentaje 2" xfId="3" xr:uid="{00000000-0005-0000-0000-00000F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H28"/>
  <sheetViews>
    <sheetView showGridLines="0" topLeftCell="B1" zoomScale="98" zoomScaleNormal="133" zoomScalePageLayoutView="91" workbookViewId="0">
      <selection activeCell="F13" sqref="F13"/>
    </sheetView>
  </sheetViews>
  <sheetFormatPr baseColWidth="10" defaultColWidth="11.5" defaultRowHeight="12.75" x14ac:dyDescent="0.2"/>
  <cols>
    <col min="1" max="1" width="2.125" style="33" customWidth="1"/>
    <col min="2" max="2" width="21.375" style="48" customWidth="1"/>
    <col min="3" max="3" width="28.375" style="33" customWidth="1"/>
    <col min="4" max="4" width="22.625" style="33" customWidth="1"/>
    <col min="5" max="5" width="13.125" style="33" customWidth="1"/>
    <col min="6" max="6" width="9.125" style="33" customWidth="1"/>
    <col min="7" max="7" width="22.375" style="33" customWidth="1"/>
    <col min="8" max="8" width="11.5" style="33" customWidth="1"/>
    <col min="9" max="9" width="40.5" style="33" customWidth="1"/>
    <col min="10" max="16384" width="11.5" style="33"/>
  </cols>
  <sheetData>
    <row r="1" spans="2:8" ht="12.95" customHeight="1" x14ac:dyDescent="0.2"/>
    <row r="2" spans="2:8" ht="12.95" customHeight="1" x14ac:dyDescent="0.2">
      <c r="B2" s="110"/>
      <c r="C2" s="111" t="s">
        <v>0</v>
      </c>
      <c r="D2" s="112"/>
      <c r="E2" s="112"/>
      <c r="F2" s="112"/>
      <c r="G2" s="112"/>
      <c r="H2" s="113"/>
    </row>
    <row r="3" spans="2:8" ht="12.75" customHeight="1" x14ac:dyDescent="0.2">
      <c r="B3" s="110"/>
      <c r="C3" s="114"/>
      <c r="D3" s="115"/>
      <c r="E3" s="115"/>
      <c r="F3" s="115"/>
      <c r="G3" s="115"/>
      <c r="H3" s="116"/>
    </row>
    <row r="4" spans="2:8" ht="32.1" customHeight="1" x14ac:dyDescent="0.2">
      <c r="B4" s="110"/>
      <c r="C4" s="114"/>
      <c r="D4" s="115"/>
      <c r="E4" s="115"/>
      <c r="F4" s="115"/>
      <c r="G4" s="115"/>
      <c r="H4" s="116"/>
    </row>
    <row r="5" spans="2:8" ht="27.75" customHeight="1" x14ac:dyDescent="0.2">
      <c r="B5" s="110"/>
      <c r="C5" s="117"/>
      <c r="D5" s="118"/>
      <c r="E5" s="118"/>
      <c r="F5" s="118"/>
      <c r="G5" s="118"/>
      <c r="H5" s="119"/>
    </row>
    <row r="6" spans="2:8" x14ac:dyDescent="0.2">
      <c r="B6" s="49"/>
      <c r="C6" s="43"/>
      <c r="D6" s="43"/>
      <c r="E6" s="43"/>
      <c r="F6" s="43"/>
      <c r="G6" s="43"/>
      <c r="H6" s="44"/>
    </row>
    <row r="7" spans="2:8" ht="15.75" x14ac:dyDescent="0.2">
      <c r="B7" s="50"/>
      <c r="C7" s="57"/>
      <c r="D7" s="47" t="s">
        <v>1</v>
      </c>
      <c r="E7" s="45"/>
      <c r="F7" s="45"/>
      <c r="G7" s="45"/>
      <c r="H7" s="46"/>
    </row>
    <row r="8" spans="2:8" ht="15.95" customHeight="1" x14ac:dyDescent="0.2">
      <c r="B8" s="51" t="s">
        <v>147</v>
      </c>
      <c r="C8" s="120" t="s">
        <v>178</v>
      </c>
      <c r="D8" s="121"/>
      <c r="E8" s="121"/>
      <c r="F8" s="121"/>
      <c r="G8" s="121"/>
      <c r="H8" s="122"/>
    </row>
    <row r="9" spans="2:8" ht="15.75" x14ac:dyDescent="0.2">
      <c r="B9" s="52" t="s">
        <v>2</v>
      </c>
      <c r="C9" s="34" t="s">
        <v>21</v>
      </c>
      <c r="D9" s="35" t="s">
        <v>3</v>
      </c>
      <c r="E9" s="107" t="s">
        <v>65</v>
      </c>
      <c r="F9" s="108"/>
      <c r="G9" s="108"/>
      <c r="H9" s="109"/>
    </row>
    <row r="10" spans="2:8" ht="24" customHeight="1" x14ac:dyDescent="0.2">
      <c r="B10" s="53" t="s">
        <v>4</v>
      </c>
      <c r="C10" s="34" t="s">
        <v>195</v>
      </c>
      <c r="D10" s="35" t="s">
        <v>5</v>
      </c>
      <c r="E10" s="107" t="s">
        <v>189</v>
      </c>
      <c r="F10" s="108"/>
      <c r="G10" s="108"/>
      <c r="H10" s="109"/>
    </row>
    <row r="11" spans="2:8" ht="15.75" x14ac:dyDescent="0.2">
      <c r="B11" s="54" t="s">
        <v>6</v>
      </c>
      <c r="C11" s="36" t="s">
        <v>149</v>
      </c>
      <c r="D11" s="37" t="s">
        <v>7</v>
      </c>
      <c r="E11" s="107" t="s">
        <v>83</v>
      </c>
      <c r="F11" s="108"/>
      <c r="G11" s="108"/>
      <c r="H11" s="109"/>
    </row>
    <row r="12" spans="2:8" ht="15" customHeight="1" x14ac:dyDescent="0.25">
      <c r="B12" s="128" t="s">
        <v>8</v>
      </c>
      <c r="C12" s="130">
        <v>13126879</v>
      </c>
      <c r="D12" s="132" t="s">
        <v>9</v>
      </c>
      <c r="E12" s="58" t="s">
        <v>172</v>
      </c>
      <c r="F12" s="38" t="s">
        <v>191</v>
      </c>
      <c r="G12" s="60"/>
      <c r="H12" s="134" t="s">
        <v>163</v>
      </c>
    </row>
    <row r="13" spans="2:8" ht="15.75" x14ac:dyDescent="0.25">
      <c r="B13" s="129"/>
      <c r="C13" s="131"/>
      <c r="D13" s="133"/>
      <c r="E13" s="59" t="s">
        <v>164</v>
      </c>
      <c r="F13" s="39" t="s">
        <v>192</v>
      </c>
      <c r="G13" s="61"/>
      <c r="H13" s="135"/>
    </row>
    <row r="14" spans="2:8" ht="15.75" x14ac:dyDescent="0.2">
      <c r="B14" s="55" t="s">
        <v>10</v>
      </c>
      <c r="C14" s="97">
        <f>+SUM('2. Seguimiento y Análisis'!$E$15:$P$15)</f>
        <v>3564462.1460149512</v>
      </c>
      <c r="D14" s="55" t="s">
        <v>11</v>
      </c>
      <c r="E14" s="126" t="s">
        <v>156</v>
      </c>
      <c r="F14" s="127"/>
      <c r="G14" s="62" t="s">
        <v>12</v>
      </c>
      <c r="H14" s="94" t="s">
        <v>78</v>
      </c>
    </row>
    <row r="15" spans="2:8" ht="21" customHeight="1" x14ac:dyDescent="0.2">
      <c r="B15" s="54" t="s">
        <v>13</v>
      </c>
      <c r="C15" s="123" t="s">
        <v>40</v>
      </c>
      <c r="D15" s="124"/>
      <c r="E15" s="124"/>
      <c r="F15" s="124"/>
      <c r="G15" s="124"/>
      <c r="H15" s="125"/>
    </row>
    <row r="17" spans="2:8" ht="41.1" customHeight="1" x14ac:dyDescent="0.25">
      <c r="B17" s="56" t="s">
        <v>14</v>
      </c>
      <c r="C17" s="1" t="s">
        <v>187</v>
      </c>
      <c r="D17" s="40"/>
      <c r="E17" s="40"/>
      <c r="F17" s="40"/>
      <c r="G17" s="40"/>
      <c r="H17" s="40"/>
    </row>
    <row r="18" spans="2:8" ht="15" x14ac:dyDescent="0.25">
      <c r="B18" s="56" t="s">
        <v>15</v>
      </c>
      <c r="C18" s="2" t="s">
        <v>188</v>
      </c>
      <c r="D18" s="41"/>
      <c r="E18" s="41"/>
      <c r="F18" s="41"/>
      <c r="G18" s="41"/>
    </row>
    <row r="19" spans="2:8" ht="15" x14ac:dyDescent="0.25">
      <c r="B19" s="56" t="s">
        <v>16</v>
      </c>
      <c r="C19" s="2" t="s">
        <v>188</v>
      </c>
      <c r="D19" s="41"/>
      <c r="E19" s="41"/>
      <c r="F19" s="41"/>
      <c r="G19" s="41"/>
      <c r="H19" s="41"/>
    </row>
    <row r="20" spans="2:8" x14ac:dyDescent="0.2">
      <c r="C20" s="42"/>
      <c r="D20" s="42"/>
      <c r="E20" s="42"/>
    </row>
    <row r="28" spans="2:8" x14ac:dyDescent="0.2">
      <c r="G28" s="48"/>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ignoredErrors>
    <ignoredError sqref="C14"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P200"/>
  <sheetViews>
    <sheetView showGridLines="0" tabSelected="1" topLeftCell="B13" zoomScale="70" zoomScaleNormal="70" workbookViewId="0">
      <selection activeCell="K14" sqref="K14:P14"/>
    </sheetView>
  </sheetViews>
  <sheetFormatPr baseColWidth="10" defaultColWidth="14.5" defaultRowHeight="15.75" x14ac:dyDescent="0.25"/>
  <cols>
    <col min="1" max="1" width="3.375" style="17" customWidth="1"/>
    <col min="2" max="2" width="56.25" style="17" customWidth="1"/>
    <col min="3" max="3" width="23.625" style="17" customWidth="1"/>
    <col min="4" max="4" width="16.625" style="17" customWidth="1"/>
    <col min="5" max="16" width="12.875" style="17" customWidth="1"/>
    <col min="17" max="16384" width="14.5" style="17"/>
  </cols>
  <sheetData>
    <row r="1" spans="2:16" s="63" customFormat="1" ht="14.1" customHeight="1" x14ac:dyDescent="0.25"/>
    <row r="2" spans="2:16" s="63" customFormat="1" x14ac:dyDescent="0.25">
      <c r="B2" s="136"/>
      <c r="C2" s="137" t="s">
        <v>118</v>
      </c>
      <c r="D2" s="138"/>
      <c r="E2" s="138"/>
      <c r="F2" s="138"/>
      <c r="G2" s="138"/>
      <c r="H2" s="138"/>
      <c r="I2" s="138"/>
      <c r="J2" s="138"/>
      <c r="K2" s="138"/>
      <c r="L2" s="138"/>
      <c r="M2" s="138"/>
      <c r="N2" s="138"/>
      <c r="O2" s="138"/>
      <c r="P2" s="139"/>
    </row>
    <row r="3" spans="2:16" s="63" customFormat="1" ht="20.25" customHeight="1" x14ac:dyDescent="0.25">
      <c r="B3" s="136"/>
      <c r="C3" s="140"/>
      <c r="D3" s="141"/>
      <c r="E3" s="141"/>
      <c r="F3" s="141"/>
      <c r="G3" s="141"/>
      <c r="H3" s="141"/>
      <c r="I3" s="141"/>
      <c r="J3" s="141"/>
      <c r="K3" s="141"/>
      <c r="L3" s="141"/>
      <c r="M3" s="141"/>
      <c r="N3" s="141"/>
      <c r="O3" s="141"/>
      <c r="P3" s="142"/>
    </row>
    <row r="4" spans="2:16" s="63" customFormat="1" ht="53.1" customHeight="1" x14ac:dyDescent="0.25">
      <c r="B4" s="136"/>
      <c r="C4" s="140"/>
      <c r="D4" s="141"/>
      <c r="E4" s="141"/>
      <c r="F4" s="141"/>
      <c r="G4" s="141"/>
      <c r="H4" s="141"/>
      <c r="I4" s="141"/>
      <c r="J4" s="141"/>
      <c r="K4" s="141"/>
      <c r="L4" s="141"/>
      <c r="M4" s="141"/>
      <c r="N4" s="141"/>
      <c r="O4" s="141"/>
      <c r="P4" s="142"/>
    </row>
    <row r="5" spans="2:16" s="63" customFormat="1" x14ac:dyDescent="0.25">
      <c r="B5" s="143"/>
      <c r="C5" s="144"/>
      <c r="D5" s="144"/>
      <c r="E5" s="144"/>
      <c r="F5" s="144"/>
      <c r="G5" s="144"/>
      <c r="H5" s="144"/>
      <c r="I5" s="144"/>
      <c r="J5" s="144"/>
      <c r="K5" s="144"/>
      <c r="L5" s="144"/>
      <c r="M5" s="144"/>
      <c r="N5" s="144"/>
      <c r="O5" s="144"/>
      <c r="P5" s="145"/>
    </row>
    <row r="6" spans="2:16" x14ac:dyDescent="0.25">
      <c r="B6" s="18" t="s">
        <v>99</v>
      </c>
      <c r="C6" s="151" t="str">
        <f>IFERROR('1. Hoja de Vida'!C10,"")</f>
        <v>Pasajeros al año en Aeropuerto El Dorado</v>
      </c>
      <c r="D6" s="152"/>
      <c r="E6" s="152"/>
      <c r="F6" s="152"/>
      <c r="G6" s="152"/>
      <c r="H6" s="152"/>
      <c r="I6" s="152"/>
      <c r="J6" s="152"/>
      <c r="K6" s="152"/>
      <c r="L6" s="152"/>
      <c r="M6" s="152"/>
      <c r="N6" s="152"/>
      <c r="O6" s="152"/>
      <c r="P6" s="153"/>
    </row>
    <row r="7" spans="2:16" ht="20.100000000000001" customHeight="1" x14ac:dyDescent="0.25">
      <c r="B7" s="19" t="s">
        <v>100</v>
      </c>
      <c r="C7" s="159" t="s">
        <v>40</v>
      </c>
      <c r="D7" s="160"/>
      <c r="E7" s="160"/>
      <c r="F7" s="160"/>
      <c r="G7" s="160"/>
      <c r="H7" s="160"/>
      <c r="I7" s="160"/>
      <c r="J7" s="160"/>
      <c r="K7" s="160"/>
      <c r="L7" s="160"/>
      <c r="M7" s="160"/>
      <c r="N7" s="160"/>
      <c r="O7" s="160"/>
      <c r="P7" s="161"/>
    </row>
    <row r="8" spans="2:16" ht="15.95" customHeight="1" x14ac:dyDescent="0.25">
      <c r="B8" s="64" t="s">
        <v>101</v>
      </c>
      <c r="C8" s="159" t="s">
        <v>96</v>
      </c>
      <c r="D8" s="160"/>
      <c r="E8" s="160"/>
      <c r="F8" s="160"/>
      <c r="G8" s="160"/>
      <c r="H8" s="160"/>
      <c r="I8" s="160"/>
      <c r="J8" s="177"/>
      <c r="K8" s="175" t="s">
        <v>98</v>
      </c>
      <c r="L8" s="176"/>
      <c r="M8" s="154">
        <v>44256</v>
      </c>
      <c r="N8" s="155"/>
      <c r="O8" s="155"/>
      <c r="P8" s="156"/>
    </row>
    <row r="9" spans="2:16" x14ac:dyDescent="0.25">
      <c r="B9" s="64" t="s">
        <v>102</v>
      </c>
      <c r="C9" s="159" t="s">
        <v>190</v>
      </c>
      <c r="D9" s="160"/>
      <c r="E9" s="160"/>
      <c r="F9" s="160"/>
      <c r="G9" s="160"/>
      <c r="H9" s="160"/>
      <c r="I9" s="160"/>
      <c r="J9" s="160"/>
      <c r="K9" s="160"/>
      <c r="L9" s="160"/>
      <c r="M9" s="160"/>
      <c r="N9" s="160"/>
      <c r="O9" s="160"/>
      <c r="P9" s="161"/>
    </row>
    <row r="10" spans="2:16" s="63" customFormat="1" ht="6.95" customHeight="1" x14ac:dyDescent="0.25">
      <c r="B10" s="165"/>
      <c r="C10" s="166"/>
      <c r="D10" s="166"/>
      <c r="E10" s="166"/>
      <c r="F10" s="166"/>
      <c r="G10" s="166"/>
      <c r="H10" s="166"/>
      <c r="I10" s="166"/>
      <c r="J10" s="166"/>
      <c r="K10" s="166"/>
      <c r="L10" s="166"/>
      <c r="M10" s="166"/>
      <c r="N10" s="166"/>
      <c r="O10" s="166"/>
      <c r="P10" s="167"/>
    </row>
    <row r="11" spans="2:16" s="63" customFormat="1" x14ac:dyDescent="0.25">
      <c r="B11" s="162" t="s">
        <v>126</v>
      </c>
      <c r="C11" s="163"/>
      <c r="D11" s="163"/>
      <c r="E11" s="163"/>
      <c r="F11" s="163"/>
      <c r="G11" s="163"/>
      <c r="H11" s="163"/>
      <c r="I11" s="163"/>
      <c r="J11" s="163"/>
      <c r="K11" s="163"/>
      <c r="L11" s="163"/>
      <c r="M11" s="163"/>
      <c r="N11" s="163"/>
      <c r="O11" s="163"/>
      <c r="P11" s="164"/>
    </row>
    <row r="12" spans="2:16" s="63" customFormat="1" ht="15.95" customHeight="1" x14ac:dyDescent="0.25">
      <c r="B12" s="169" t="s">
        <v>160</v>
      </c>
      <c r="C12" s="168" t="s">
        <v>161</v>
      </c>
      <c r="D12" s="168"/>
      <c r="E12" s="157" t="s">
        <v>127</v>
      </c>
      <c r="F12" s="157"/>
      <c r="G12" s="157"/>
      <c r="H12" s="157"/>
      <c r="I12" s="157"/>
      <c r="J12" s="157"/>
      <c r="K12" s="157"/>
      <c r="L12" s="157"/>
      <c r="M12" s="157"/>
      <c r="N12" s="157"/>
      <c r="O12" s="157"/>
      <c r="P12" s="158"/>
    </row>
    <row r="13" spans="2:16" s="63" customFormat="1" x14ac:dyDescent="0.25">
      <c r="B13" s="170"/>
      <c r="C13" s="168"/>
      <c r="D13" s="168"/>
      <c r="E13" s="65" t="s">
        <v>88</v>
      </c>
      <c r="F13" s="66" t="s">
        <v>103</v>
      </c>
      <c r="G13" s="66" t="s">
        <v>104</v>
      </c>
      <c r="H13" s="66" t="s">
        <v>105</v>
      </c>
      <c r="I13" s="66" t="s">
        <v>106</v>
      </c>
      <c r="J13" s="66" t="s">
        <v>107</v>
      </c>
      <c r="K13" s="66" t="s">
        <v>108</v>
      </c>
      <c r="L13" s="66" t="s">
        <v>109</v>
      </c>
      <c r="M13" s="66" t="s">
        <v>110</v>
      </c>
      <c r="N13" s="66" t="s">
        <v>111</v>
      </c>
      <c r="O13" s="66" t="s">
        <v>112</v>
      </c>
      <c r="P13" s="67" t="s">
        <v>113</v>
      </c>
    </row>
    <row r="14" spans="2:16" x14ac:dyDescent="0.25">
      <c r="B14" s="85" t="str">
        <f>IFERROR('1. Hoja de Vida'!F12,"")</f>
        <v xml:space="preserve">Número de pasajeros en Aeropuerto el Dorado </v>
      </c>
      <c r="C14" s="178" t="s">
        <v>193</v>
      </c>
      <c r="D14" s="178"/>
      <c r="E14" s="103">
        <v>1235197</v>
      </c>
      <c r="F14" s="104">
        <v>1009630</v>
      </c>
      <c r="G14" s="104">
        <v>634319</v>
      </c>
      <c r="H14" s="104">
        <v>2156</v>
      </c>
      <c r="I14" s="104">
        <v>7211</v>
      </c>
      <c r="J14" s="104">
        <v>6296</v>
      </c>
      <c r="K14" s="95">
        <v>9300</v>
      </c>
      <c r="L14" s="95">
        <v>6935</v>
      </c>
      <c r="M14" s="95">
        <v>113790</v>
      </c>
      <c r="N14" s="95">
        <v>262254</v>
      </c>
      <c r="O14" s="95">
        <v>397874</v>
      </c>
      <c r="P14" s="95">
        <v>538133</v>
      </c>
    </row>
    <row r="15" spans="2:16" x14ac:dyDescent="0.25">
      <c r="B15" s="85" t="str">
        <f>IFERROR('1. Hoja de Vida'!F13,"")</f>
        <v>Número de pasajeros en Aeropuerto que espera</v>
      </c>
      <c r="C15" s="178" t="s">
        <v>194</v>
      </c>
      <c r="D15" s="178"/>
      <c r="E15" s="103">
        <v>1259419</v>
      </c>
      <c r="F15" s="103">
        <v>1018122</v>
      </c>
      <c r="G15" s="103">
        <v>875389.60000000009</v>
      </c>
      <c r="H15" s="103">
        <v>5457.64</v>
      </c>
      <c r="I15" s="103">
        <v>5425.665</v>
      </c>
      <c r="J15" s="103">
        <v>5549.3150000000005</v>
      </c>
      <c r="K15" s="95">
        <v>6134.31</v>
      </c>
      <c r="L15" s="95">
        <v>46266.006640469008</v>
      </c>
      <c r="M15" s="95">
        <v>67769.290101639563</v>
      </c>
      <c r="N15" s="95">
        <v>61651.095229298735</v>
      </c>
      <c r="O15" s="95">
        <v>75824.632291852948</v>
      </c>
      <c r="P15" s="95">
        <v>137453.59175169034</v>
      </c>
    </row>
    <row r="16" spans="2:16" x14ac:dyDescent="0.25">
      <c r="B16" s="171" t="s">
        <v>124</v>
      </c>
      <c r="C16" s="171"/>
      <c r="D16" s="171"/>
      <c r="E16" s="20"/>
      <c r="F16" s="21"/>
      <c r="G16" s="21"/>
      <c r="H16" s="21"/>
      <c r="I16" s="21"/>
      <c r="J16" s="21"/>
      <c r="K16" s="21"/>
      <c r="L16" s="21"/>
      <c r="M16" s="21"/>
      <c r="N16" s="21"/>
      <c r="O16" s="21"/>
      <c r="P16" s="22"/>
    </row>
    <row r="17" spans="2:16" x14ac:dyDescent="0.25">
      <c r="B17" s="171" t="s">
        <v>130</v>
      </c>
      <c r="C17" s="171"/>
      <c r="D17" s="171"/>
      <c r="E17" s="28">
        <f>IFERROR((E14/E15),"")</f>
        <v>0.98076732207470274</v>
      </c>
      <c r="F17" s="89">
        <f>IFERROR((F14/F15),"")</f>
        <v>0.99165915283237172</v>
      </c>
      <c r="G17" s="89">
        <f t="shared" ref="G17:P17" si="0">IFERROR((G14/G15),"")</f>
        <v>0.72461336072532723</v>
      </c>
      <c r="H17" s="89">
        <f t="shared" si="0"/>
        <v>0.39504254586231408</v>
      </c>
      <c r="I17" s="89">
        <f t="shared" si="0"/>
        <v>1.3290536736049867</v>
      </c>
      <c r="J17" s="89">
        <f t="shared" si="0"/>
        <v>1.1345544450080776</v>
      </c>
      <c r="K17" s="89">
        <f t="shared" si="0"/>
        <v>1.516062931283225</v>
      </c>
      <c r="L17" s="89">
        <f t="shared" si="0"/>
        <v>0.14989406917894521</v>
      </c>
      <c r="M17" s="89">
        <f t="shared" si="0"/>
        <v>1.6790791201935145</v>
      </c>
      <c r="N17" s="89">
        <f t="shared" si="0"/>
        <v>4.2538417042649357</v>
      </c>
      <c r="O17" s="89">
        <f t="shared" si="0"/>
        <v>5.2472921789922085</v>
      </c>
      <c r="P17" s="90">
        <f t="shared" si="0"/>
        <v>3.9150159202251786</v>
      </c>
    </row>
    <row r="18" spans="2:16" s="63" customFormat="1" x14ac:dyDescent="0.25">
      <c r="B18" s="68"/>
      <c r="C18" s="69"/>
      <c r="D18" s="69"/>
      <c r="E18" s="69"/>
      <c r="F18" s="69"/>
      <c r="G18" s="69"/>
      <c r="H18" s="69"/>
      <c r="I18" s="69"/>
      <c r="J18" s="69"/>
      <c r="K18" s="69"/>
      <c r="L18" s="69"/>
      <c r="M18" s="69"/>
      <c r="N18" s="69"/>
      <c r="O18" s="69"/>
      <c r="P18" s="70"/>
    </row>
    <row r="19" spans="2:16" s="63" customFormat="1" x14ac:dyDescent="0.25">
      <c r="B19" s="172" t="s">
        <v>89</v>
      </c>
      <c r="C19" s="173"/>
      <c r="D19" s="173"/>
      <c r="E19" s="173"/>
      <c r="F19" s="173"/>
      <c r="G19" s="173"/>
      <c r="H19" s="173"/>
      <c r="I19" s="173"/>
      <c r="J19" s="173"/>
      <c r="K19" s="173"/>
      <c r="L19" s="173"/>
      <c r="M19" s="173"/>
      <c r="N19" s="173"/>
      <c r="O19" s="173"/>
      <c r="P19" s="174"/>
    </row>
    <row r="20" spans="2:16" x14ac:dyDescent="0.25">
      <c r="B20" s="179" t="s">
        <v>142</v>
      </c>
      <c r="C20" s="180"/>
      <c r="D20" s="180"/>
      <c r="E20" s="180"/>
      <c r="F20" s="180"/>
      <c r="G20" s="181"/>
      <c r="H20" s="185" t="s">
        <v>129</v>
      </c>
      <c r="I20" s="185"/>
      <c r="J20" s="185"/>
      <c r="K20" s="185"/>
      <c r="L20" s="186" t="s">
        <v>90</v>
      </c>
      <c r="M20" s="186"/>
      <c r="N20" s="186"/>
      <c r="O20" s="186"/>
      <c r="P20" s="186"/>
    </row>
    <row r="21" spans="2:16" ht="24" customHeight="1" x14ac:dyDescent="0.25">
      <c r="B21" s="182"/>
      <c r="C21" s="183"/>
      <c r="D21" s="183"/>
      <c r="E21" s="183"/>
      <c r="F21" s="183"/>
      <c r="G21" s="184"/>
      <c r="H21" s="86" t="s">
        <v>93</v>
      </c>
      <c r="I21" s="86" t="s">
        <v>114</v>
      </c>
      <c r="J21" s="86" t="s">
        <v>95</v>
      </c>
      <c r="K21" s="86" t="s">
        <v>96</v>
      </c>
      <c r="L21" s="87" t="s">
        <v>91</v>
      </c>
      <c r="M21" s="187" t="s">
        <v>92</v>
      </c>
      <c r="N21" s="187"/>
      <c r="O21" s="187"/>
      <c r="P21" s="187"/>
    </row>
    <row r="22" spans="2:16" ht="20.100000000000001" customHeight="1" x14ac:dyDescent="0.25">
      <c r="B22" s="196" t="s">
        <v>128</v>
      </c>
      <c r="C22" s="197"/>
      <c r="D22" s="197"/>
      <c r="E22" s="197"/>
      <c r="F22" s="197"/>
      <c r="G22" s="198"/>
      <c r="H22" s="26">
        <f>IFERROR(AVERAGE(E17:G17),"")</f>
        <v>0.89901327854413393</v>
      </c>
      <c r="I22" s="26">
        <f>IFERROR(AVERAGE(H17:J17),"")</f>
        <v>0.95288355482512621</v>
      </c>
      <c r="J22" s="26">
        <f>IFERROR(AVERAGE(K17:M17),"")</f>
        <v>1.1150120402185617</v>
      </c>
      <c r="K22" s="26">
        <f>IFERROR(AVERAGE(N17:P17),"")</f>
        <v>4.4720499344941071</v>
      </c>
      <c r="L22" s="88"/>
      <c r="M22" s="188"/>
      <c r="N22" s="188"/>
      <c r="O22" s="188"/>
      <c r="P22" s="188"/>
    </row>
    <row r="23" spans="2:16" ht="20.100000000000001" customHeight="1" x14ac:dyDescent="0.25">
      <c r="B23" s="199" t="s">
        <v>125</v>
      </c>
      <c r="C23" s="200"/>
      <c r="D23" s="200"/>
      <c r="E23" s="200"/>
      <c r="F23" s="200"/>
      <c r="G23" s="201"/>
      <c r="H23" s="193">
        <f>IFERROR(SUM(E14:P14)/SUM(E15:P15),"")</f>
        <v>1.1847776261900822</v>
      </c>
      <c r="I23" s="194"/>
      <c r="J23" s="194"/>
      <c r="K23" s="195"/>
      <c r="L23" s="88"/>
      <c r="M23" s="188"/>
      <c r="N23" s="188"/>
      <c r="O23" s="188"/>
      <c r="P23" s="188"/>
    </row>
    <row r="24" spans="2:16" ht="9.9499999999999993" customHeight="1" x14ac:dyDescent="0.25">
      <c r="B24" s="23"/>
      <c r="C24" s="24"/>
      <c r="D24" s="24"/>
      <c r="E24" s="24"/>
      <c r="F24" s="24"/>
      <c r="G24" s="24"/>
      <c r="H24" s="24"/>
      <c r="I24" s="24"/>
      <c r="J24" s="24"/>
      <c r="K24" s="24"/>
      <c r="L24" s="24"/>
      <c r="M24" s="24"/>
      <c r="N24" s="24"/>
      <c r="O24" s="24"/>
      <c r="P24" s="25"/>
    </row>
    <row r="25" spans="2:16" x14ac:dyDescent="0.25">
      <c r="B25" s="190" t="s">
        <v>138</v>
      </c>
      <c r="C25" s="191"/>
      <c r="D25" s="191"/>
      <c r="E25" s="191"/>
      <c r="F25" s="191"/>
      <c r="G25" s="191"/>
      <c r="H25" s="191"/>
      <c r="I25" s="191"/>
      <c r="J25" s="191"/>
      <c r="K25" s="191"/>
      <c r="L25" s="191"/>
      <c r="M25" s="191"/>
      <c r="N25" s="191"/>
      <c r="O25" s="191"/>
      <c r="P25" s="192"/>
    </row>
    <row r="26" spans="2:16" x14ac:dyDescent="0.25">
      <c r="B26" s="105" t="s">
        <v>198</v>
      </c>
      <c r="C26" s="202" t="s">
        <v>199</v>
      </c>
      <c r="D26" s="203"/>
      <c r="E26" s="203"/>
      <c r="F26" s="203"/>
      <c r="G26" s="203"/>
      <c r="H26" s="203"/>
      <c r="I26" s="203"/>
      <c r="J26" s="203"/>
      <c r="K26" s="203"/>
      <c r="L26" s="203"/>
      <c r="M26" s="203"/>
      <c r="N26" s="203"/>
      <c r="O26" s="203"/>
      <c r="P26" s="204"/>
    </row>
    <row r="27" spans="2:16" x14ac:dyDescent="0.25">
      <c r="B27" s="106" t="s">
        <v>200</v>
      </c>
      <c r="C27" s="202" t="s">
        <v>201</v>
      </c>
      <c r="D27" s="203"/>
      <c r="E27" s="203"/>
      <c r="F27" s="203"/>
      <c r="G27" s="203"/>
      <c r="H27" s="203"/>
      <c r="I27" s="203"/>
      <c r="J27" s="203"/>
      <c r="K27" s="203"/>
      <c r="L27" s="203"/>
      <c r="M27" s="203"/>
      <c r="N27" s="203"/>
      <c r="O27" s="203"/>
      <c r="P27" s="204"/>
    </row>
    <row r="28" spans="2:16" ht="59.25" customHeight="1" x14ac:dyDescent="0.25">
      <c r="B28" s="98" t="s">
        <v>145</v>
      </c>
      <c r="C28" s="146" t="s">
        <v>202</v>
      </c>
      <c r="D28" s="147"/>
      <c r="E28" s="147"/>
      <c r="F28" s="147"/>
      <c r="G28" s="147"/>
      <c r="H28" s="147"/>
      <c r="I28" s="147"/>
      <c r="J28" s="147"/>
      <c r="K28" s="147"/>
      <c r="L28" s="147"/>
      <c r="M28" s="147"/>
      <c r="N28" s="147"/>
      <c r="O28" s="147"/>
      <c r="P28" s="148"/>
    </row>
    <row r="29" spans="2:16" ht="51" customHeight="1" x14ac:dyDescent="0.25">
      <c r="B29" s="99" t="s">
        <v>146</v>
      </c>
      <c r="C29" s="146" t="s">
        <v>203</v>
      </c>
      <c r="D29" s="149"/>
      <c r="E29" s="149"/>
      <c r="F29" s="149"/>
      <c r="G29" s="149"/>
      <c r="H29" s="149"/>
      <c r="I29" s="149"/>
      <c r="J29" s="149"/>
      <c r="K29" s="149"/>
      <c r="L29" s="149"/>
      <c r="M29" s="149"/>
      <c r="N29" s="149"/>
      <c r="O29" s="149"/>
      <c r="P29" s="150"/>
    </row>
    <row r="30" spans="2:16" ht="96.75" customHeight="1" x14ac:dyDescent="0.25">
      <c r="B30" s="98" t="s">
        <v>196</v>
      </c>
      <c r="C30" s="146" t="s">
        <v>197</v>
      </c>
      <c r="D30" s="147"/>
      <c r="E30" s="147"/>
      <c r="F30" s="147"/>
      <c r="G30" s="147"/>
      <c r="H30" s="147"/>
      <c r="I30" s="147"/>
      <c r="J30" s="147"/>
      <c r="K30" s="147"/>
      <c r="L30" s="147"/>
      <c r="M30" s="147"/>
      <c r="N30" s="147"/>
      <c r="O30" s="147"/>
      <c r="P30" s="148"/>
    </row>
    <row r="31" spans="2:16" s="63" customFormat="1" x14ac:dyDescent="0.25"/>
    <row r="32" spans="2:16" s="63" customFormat="1" x14ac:dyDescent="0.25">
      <c r="B32" s="189" t="s">
        <v>137</v>
      </c>
      <c r="C32" s="189"/>
      <c r="D32" s="71"/>
      <c r="G32" s="101"/>
      <c r="H32" s="100"/>
    </row>
    <row r="33" spans="2:9" s="63" customFormat="1" ht="33.950000000000003" customHeight="1" x14ac:dyDescent="0.25">
      <c r="B33" s="72" t="s">
        <v>135</v>
      </c>
      <c r="C33" s="73" t="s">
        <v>136</v>
      </c>
      <c r="D33" s="74"/>
      <c r="E33" s="96"/>
      <c r="F33" s="96"/>
      <c r="H33" s="100"/>
      <c r="I33" s="102"/>
    </row>
    <row r="34" spans="2:9" s="63" customFormat="1" x14ac:dyDescent="0.25">
      <c r="B34" s="75" t="s">
        <v>134</v>
      </c>
      <c r="C34" s="76" t="s">
        <v>123</v>
      </c>
      <c r="D34" s="77"/>
    </row>
    <row r="35" spans="2:9" s="63" customFormat="1" ht="14.1" customHeight="1" x14ac:dyDescent="0.25">
      <c r="B35" s="78" t="s">
        <v>131</v>
      </c>
      <c r="C35" s="79" t="s">
        <v>139</v>
      </c>
      <c r="D35" s="80"/>
    </row>
    <row r="36" spans="2:9" s="63" customFormat="1" ht="18" customHeight="1" x14ac:dyDescent="0.25">
      <c r="B36" s="81" t="s">
        <v>132</v>
      </c>
      <c r="C36" s="79" t="s">
        <v>140</v>
      </c>
      <c r="D36" s="80"/>
    </row>
    <row r="37" spans="2:9" s="63" customFormat="1" ht="15.95" customHeight="1" x14ac:dyDescent="0.25">
      <c r="B37" s="82" t="s">
        <v>133</v>
      </c>
      <c r="C37" s="83" t="s">
        <v>141</v>
      </c>
      <c r="D37" s="84"/>
    </row>
    <row r="38" spans="2:9" s="63" customFormat="1" x14ac:dyDescent="0.25"/>
    <row r="39" spans="2:9" s="63" customFormat="1" x14ac:dyDescent="0.25"/>
    <row r="40" spans="2:9" s="63" customFormat="1" x14ac:dyDescent="0.25"/>
    <row r="41" spans="2:9" s="63" customFormat="1" x14ac:dyDescent="0.25"/>
    <row r="42" spans="2:9" s="63" customFormat="1" x14ac:dyDescent="0.25"/>
    <row r="43" spans="2:9" s="63" customFormat="1" x14ac:dyDescent="0.25"/>
    <row r="44" spans="2:9" s="63" customFormat="1" x14ac:dyDescent="0.25"/>
    <row r="45" spans="2:9" s="63" customFormat="1" x14ac:dyDescent="0.25"/>
    <row r="46" spans="2:9" s="63" customFormat="1" x14ac:dyDescent="0.25"/>
    <row r="47" spans="2:9" s="63" customFormat="1" x14ac:dyDescent="0.25"/>
    <row r="48" spans="2:9" s="63" customFormat="1" x14ac:dyDescent="0.25"/>
    <row r="49" s="63" customFormat="1" x14ac:dyDescent="0.25"/>
    <row r="50" s="63" customFormat="1" x14ac:dyDescent="0.25"/>
    <row r="51" s="63" customFormat="1" x14ac:dyDescent="0.25"/>
    <row r="52" s="63" customFormat="1" x14ac:dyDescent="0.25"/>
    <row r="53" s="63" customFormat="1" x14ac:dyDescent="0.25"/>
    <row r="54" s="63" customFormat="1" x14ac:dyDescent="0.25"/>
    <row r="55" s="63" customFormat="1" x14ac:dyDescent="0.25"/>
    <row r="56" s="63" customFormat="1" x14ac:dyDescent="0.25"/>
    <row r="57" s="63" customFormat="1" x14ac:dyDescent="0.25"/>
    <row r="58" s="63" customFormat="1" x14ac:dyDescent="0.25"/>
    <row r="59" s="63" customFormat="1" x14ac:dyDescent="0.25"/>
    <row r="60" s="63" customFormat="1" x14ac:dyDescent="0.25"/>
    <row r="61" s="63" customFormat="1" x14ac:dyDescent="0.25"/>
    <row r="62" s="63" customFormat="1" x14ac:dyDescent="0.25"/>
    <row r="63" s="63" customFormat="1" x14ac:dyDescent="0.25"/>
    <row r="64" s="63" customFormat="1" x14ac:dyDescent="0.25"/>
    <row r="65" s="63" customFormat="1" x14ac:dyDescent="0.25"/>
    <row r="66" s="63" customFormat="1" x14ac:dyDescent="0.25"/>
    <row r="67" s="63" customFormat="1" x14ac:dyDescent="0.25"/>
    <row r="68" s="63" customFormat="1" x14ac:dyDescent="0.25"/>
    <row r="69" s="63" customFormat="1" x14ac:dyDescent="0.25"/>
    <row r="70" s="63" customFormat="1" x14ac:dyDescent="0.25"/>
    <row r="71" s="63" customFormat="1" x14ac:dyDescent="0.25"/>
    <row r="72" s="63" customFormat="1" x14ac:dyDescent="0.25"/>
    <row r="73" s="63" customFormat="1" x14ac:dyDescent="0.25"/>
    <row r="74" s="63" customFormat="1" x14ac:dyDescent="0.25"/>
    <row r="75" s="63" customFormat="1" x14ac:dyDescent="0.25"/>
    <row r="76" s="63" customFormat="1" x14ac:dyDescent="0.25"/>
    <row r="77" s="63" customFormat="1" x14ac:dyDescent="0.25"/>
    <row r="78" s="63" customFormat="1" x14ac:dyDescent="0.25"/>
    <row r="79" s="63" customFormat="1" x14ac:dyDescent="0.25"/>
    <row r="80" s="63" customFormat="1" x14ac:dyDescent="0.25"/>
    <row r="81" s="63" customFormat="1" x14ac:dyDescent="0.25"/>
    <row r="82" s="63" customFormat="1" x14ac:dyDescent="0.25"/>
    <row r="83" s="63" customFormat="1" x14ac:dyDescent="0.25"/>
    <row r="84" s="63" customFormat="1" x14ac:dyDescent="0.25"/>
    <row r="85" s="63" customFormat="1" x14ac:dyDescent="0.25"/>
    <row r="86" s="63" customFormat="1" x14ac:dyDescent="0.25"/>
    <row r="87" s="63" customFormat="1" x14ac:dyDescent="0.25"/>
    <row r="88" s="63" customFormat="1" x14ac:dyDescent="0.25"/>
    <row r="89" s="63" customFormat="1" x14ac:dyDescent="0.25"/>
    <row r="90" s="63" customFormat="1" x14ac:dyDescent="0.25"/>
    <row r="91" s="63" customFormat="1" x14ac:dyDescent="0.25"/>
    <row r="92" s="63" customFormat="1" x14ac:dyDescent="0.25"/>
    <row r="93" s="63" customFormat="1" x14ac:dyDescent="0.25"/>
    <row r="94" s="63" customFormat="1" x14ac:dyDescent="0.25"/>
    <row r="95" s="63" customFormat="1" x14ac:dyDescent="0.25"/>
    <row r="96" s="63" customFormat="1" x14ac:dyDescent="0.25"/>
    <row r="97" s="63" customFormat="1" x14ac:dyDescent="0.25"/>
    <row r="98" s="63" customFormat="1" x14ac:dyDescent="0.25"/>
    <row r="99" s="63" customFormat="1" x14ac:dyDescent="0.25"/>
    <row r="100" s="63" customFormat="1" x14ac:dyDescent="0.25"/>
    <row r="101" s="63" customFormat="1" x14ac:dyDescent="0.25"/>
    <row r="102" s="63" customFormat="1" x14ac:dyDescent="0.25"/>
    <row r="103" s="63" customFormat="1" x14ac:dyDescent="0.25"/>
    <row r="104" s="63" customFormat="1" x14ac:dyDescent="0.25"/>
    <row r="105" s="63" customFormat="1" x14ac:dyDescent="0.25"/>
    <row r="106" s="63" customFormat="1" x14ac:dyDescent="0.25"/>
    <row r="107" s="63" customFormat="1" x14ac:dyDescent="0.25"/>
    <row r="108" s="63" customFormat="1" x14ac:dyDescent="0.25"/>
    <row r="109" s="63" customFormat="1" x14ac:dyDescent="0.25"/>
    <row r="110" s="63" customFormat="1" x14ac:dyDescent="0.25"/>
    <row r="111" s="63" customFormat="1" x14ac:dyDescent="0.25"/>
    <row r="112" s="63" customFormat="1" x14ac:dyDescent="0.25"/>
    <row r="113" s="63" customFormat="1" x14ac:dyDescent="0.25"/>
    <row r="114" s="63" customFormat="1" x14ac:dyDescent="0.25"/>
    <row r="115" s="63" customFormat="1" x14ac:dyDescent="0.25"/>
    <row r="116" s="63" customFormat="1" x14ac:dyDescent="0.25"/>
    <row r="117" s="63" customFormat="1" x14ac:dyDescent="0.25"/>
    <row r="118" s="63" customFormat="1" x14ac:dyDescent="0.25"/>
    <row r="119" s="63" customFormat="1" x14ac:dyDescent="0.25"/>
    <row r="120" s="63" customFormat="1" x14ac:dyDescent="0.25"/>
    <row r="121" s="63" customFormat="1" x14ac:dyDescent="0.25"/>
    <row r="122" s="63" customFormat="1" x14ac:dyDescent="0.25"/>
    <row r="123" s="63" customFormat="1" x14ac:dyDescent="0.25"/>
    <row r="124" s="63" customFormat="1" x14ac:dyDescent="0.25"/>
    <row r="125" s="63" customFormat="1" x14ac:dyDescent="0.25"/>
    <row r="126" s="63" customFormat="1" x14ac:dyDescent="0.25"/>
    <row r="127" s="63" customFormat="1" x14ac:dyDescent="0.25"/>
    <row r="128" s="63" customFormat="1" x14ac:dyDescent="0.25"/>
    <row r="129" s="63" customFormat="1" x14ac:dyDescent="0.25"/>
    <row r="130" s="63" customFormat="1" x14ac:dyDescent="0.25"/>
    <row r="131" s="63" customFormat="1" x14ac:dyDescent="0.25"/>
    <row r="132" s="63" customFormat="1" x14ac:dyDescent="0.25"/>
    <row r="133" s="63" customFormat="1" x14ac:dyDescent="0.25"/>
    <row r="134" s="63" customFormat="1" x14ac:dyDescent="0.25"/>
    <row r="135" s="63" customFormat="1" x14ac:dyDescent="0.25"/>
    <row r="136" s="63" customFormat="1" x14ac:dyDescent="0.25"/>
    <row r="137" s="63" customFormat="1" x14ac:dyDescent="0.25"/>
    <row r="138" s="63" customFormat="1" x14ac:dyDescent="0.25"/>
    <row r="139" s="63" customFormat="1" x14ac:dyDescent="0.25"/>
    <row r="140" s="63" customFormat="1" x14ac:dyDescent="0.25"/>
    <row r="141" s="63" customFormat="1" x14ac:dyDescent="0.25"/>
    <row r="142" s="63" customFormat="1" x14ac:dyDescent="0.25"/>
    <row r="143" s="63" customFormat="1" x14ac:dyDescent="0.25"/>
    <row r="144" s="63" customFormat="1" x14ac:dyDescent="0.25"/>
    <row r="145" s="63" customFormat="1" x14ac:dyDescent="0.25"/>
    <row r="146" s="63" customFormat="1" x14ac:dyDescent="0.25"/>
    <row r="147" s="63" customFormat="1" x14ac:dyDescent="0.25"/>
    <row r="148" s="63" customFormat="1" x14ac:dyDescent="0.25"/>
    <row r="149" s="63" customFormat="1" x14ac:dyDescent="0.25"/>
    <row r="150" s="63" customFormat="1" x14ac:dyDescent="0.25"/>
    <row r="151" s="63" customFormat="1" x14ac:dyDescent="0.25"/>
    <row r="152" s="63" customFormat="1" x14ac:dyDescent="0.25"/>
    <row r="153" s="63" customFormat="1" x14ac:dyDescent="0.25"/>
    <row r="154" s="63" customFormat="1" x14ac:dyDescent="0.25"/>
    <row r="155" s="63" customFormat="1" x14ac:dyDescent="0.25"/>
    <row r="156" s="63" customFormat="1" x14ac:dyDescent="0.25"/>
    <row r="157" s="63" customFormat="1" x14ac:dyDescent="0.25"/>
    <row r="158" s="63" customFormat="1" x14ac:dyDescent="0.25"/>
    <row r="159" s="63" customFormat="1" x14ac:dyDescent="0.25"/>
    <row r="160" s="63" customFormat="1" x14ac:dyDescent="0.25"/>
    <row r="161" s="63" customFormat="1" x14ac:dyDescent="0.25"/>
    <row r="162" s="63" customFormat="1" x14ac:dyDescent="0.25"/>
    <row r="163" s="63" customFormat="1" x14ac:dyDescent="0.25"/>
    <row r="164" s="63" customFormat="1" x14ac:dyDescent="0.25"/>
    <row r="165" s="63" customFormat="1" x14ac:dyDescent="0.25"/>
    <row r="166" s="63" customFormat="1" x14ac:dyDescent="0.25"/>
    <row r="167" s="63" customFormat="1" x14ac:dyDescent="0.25"/>
    <row r="168" s="63" customFormat="1" x14ac:dyDescent="0.25"/>
    <row r="169" s="63" customFormat="1" x14ac:dyDescent="0.25"/>
    <row r="170" s="63" customFormat="1" x14ac:dyDescent="0.25"/>
    <row r="171" s="63" customFormat="1" x14ac:dyDescent="0.25"/>
    <row r="172" s="63" customFormat="1" x14ac:dyDescent="0.25"/>
    <row r="173" s="63" customFormat="1" x14ac:dyDescent="0.25"/>
    <row r="174" s="63" customFormat="1" x14ac:dyDescent="0.25"/>
    <row r="175" s="63" customFormat="1" x14ac:dyDescent="0.25"/>
    <row r="176" s="63" customFormat="1" x14ac:dyDescent="0.25"/>
    <row r="177" s="63" customFormat="1" x14ac:dyDescent="0.25"/>
    <row r="178" s="63" customFormat="1" x14ac:dyDescent="0.25"/>
    <row r="179" s="63" customFormat="1" x14ac:dyDescent="0.25"/>
    <row r="180" s="63" customFormat="1" x14ac:dyDescent="0.25"/>
    <row r="181" s="63" customFormat="1" x14ac:dyDescent="0.25"/>
    <row r="182" s="63" customFormat="1" x14ac:dyDescent="0.25"/>
    <row r="183" s="63" customFormat="1" x14ac:dyDescent="0.25"/>
    <row r="184" s="63" customFormat="1" x14ac:dyDescent="0.25"/>
    <row r="185" s="63" customFormat="1" x14ac:dyDescent="0.25"/>
    <row r="186" s="63" customFormat="1" x14ac:dyDescent="0.25"/>
    <row r="187" s="63" customFormat="1" x14ac:dyDescent="0.25"/>
    <row r="188" s="63" customFormat="1" x14ac:dyDescent="0.25"/>
    <row r="189" s="63" customFormat="1" x14ac:dyDescent="0.25"/>
    <row r="190" s="63" customFormat="1" x14ac:dyDescent="0.25"/>
    <row r="191" s="63" customFormat="1" x14ac:dyDescent="0.25"/>
    <row r="192" s="63" customFormat="1" x14ac:dyDescent="0.25"/>
    <row r="193" s="63" customFormat="1" x14ac:dyDescent="0.25"/>
    <row r="194" s="63" customFormat="1" x14ac:dyDescent="0.25"/>
    <row r="195" s="63" customFormat="1" x14ac:dyDescent="0.25"/>
    <row r="196" s="63" customFormat="1" x14ac:dyDescent="0.25"/>
    <row r="197" s="63" customFormat="1" x14ac:dyDescent="0.25"/>
    <row r="198" s="63" customFormat="1" x14ac:dyDescent="0.25"/>
    <row r="199" s="63" customFormat="1" x14ac:dyDescent="0.25"/>
    <row r="200" s="63" customFormat="1" x14ac:dyDescent="0.25"/>
  </sheetData>
  <mergeCells count="35">
    <mergeCell ref="B32:C32"/>
    <mergeCell ref="B25:P25"/>
    <mergeCell ref="M23:P23"/>
    <mergeCell ref="H23:K23"/>
    <mergeCell ref="B22:G22"/>
    <mergeCell ref="B23:G23"/>
    <mergeCell ref="C30:P30"/>
    <mergeCell ref="C26:P26"/>
    <mergeCell ref="C27:P27"/>
    <mergeCell ref="B20:G21"/>
    <mergeCell ref="H20:K20"/>
    <mergeCell ref="L20:P20"/>
    <mergeCell ref="M21:P21"/>
    <mergeCell ref="M22:P22"/>
    <mergeCell ref="B19:P19"/>
    <mergeCell ref="K8:L8"/>
    <mergeCell ref="C8:J8"/>
    <mergeCell ref="C14:D14"/>
    <mergeCell ref="C15:D15"/>
    <mergeCell ref="B2:B4"/>
    <mergeCell ref="C2:P4"/>
    <mergeCell ref="B5:P5"/>
    <mergeCell ref="C28:P28"/>
    <mergeCell ref="C29:P29"/>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2:H28"/>
  <sheetViews>
    <sheetView showGridLines="0" topLeftCell="A22"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5" t="s">
        <v>44</v>
      </c>
      <c r="C2" s="205"/>
    </row>
    <row r="3" spans="2:8" x14ac:dyDescent="0.25">
      <c r="B3" s="9"/>
      <c r="C3" s="9"/>
    </row>
    <row r="4" spans="2:8" x14ac:dyDescent="0.25">
      <c r="B4" s="13" t="s">
        <v>45</v>
      </c>
      <c r="C4" s="13" t="s">
        <v>46</v>
      </c>
    </row>
    <row r="5" spans="2:8" x14ac:dyDescent="0.25">
      <c r="B5" s="206" t="s">
        <v>115</v>
      </c>
      <c r="C5" s="207"/>
    </row>
    <row r="6" spans="2:8" x14ac:dyDescent="0.25">
      <c r="B6" s="10" t="s">
        <v>147</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158</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8" t="s">
        <v>159</v>
      </c>
      <c r="C19" s="209"/>
    </row>
    <row r="20" spans="2:3" ht="24.95" customHeight="1" x14ac:dyDescent="0.25">
      <c r="B20" s="10" t="s">
        <v>162</v>
      </c>
      <c r="C20" s="31" t="s">
        <v>165</v>
      </c>
    </row>
    <row r="21" spans="2:3" ht="24.95" customHeight="1" x14ac:dyDescent="0.25">
      <c r="B21" s="29" t="s">
        <v>98</v>
      </c>
      <c r="C21" s="32" t="s">
        <v>169</v>
      </c>
    </row>
    <row r="22" spans="2:3" ht="48.95" customHeight="1" x14ac:dyDescent="0.25">
      <c r="B22" s="29" t="s">
        <v>160</v>
      </c>
      <c r="C22" s="30" t="s">
        <v>116</v>
      </c>
    </row>
    <row r="23" spans="2:3" ht="24.95" customHeight="1" x14ac:dyDescent="0.25">
      <c r="B23" s="29" t="s">
        <v>161</v>
      </c>
      <c r="C23" s="32" t="s">
        <v>166</v>
      </c>
    </row>
    <row r="24" spans="2:3" ht="66.95" customHeight="1" x14ac:dyDescent="0.25">
      <c r="B24" s="29" t="s">
        <v>124</v>
      </c>
      <c r="C24" s="30" t="s">
        <v>171</v>
      </c>
    </row>
    <row r="25" spans="2:3" ht="24.95" customHeight="1" x14ac:dyDescent="0.25">
      <c r="B25" s="10" t="s">
        <v>157</v>
      </c>
      <c r="C25" s="32" t="s">
        <v>167</v>
      </c>
    </row>
    <row r="26" spans="2:3" ht="24.95" customHeight="1" x14ac:dyDescent="0.25">
      <c r="B26" s="29" t="s">
        <v>142</v>
      </c>
      <c r="C26" s="32" t="s">
        <v>168</v>
      </c>
    </row>
    <row r="27" spans="2:3" x14ac:dyDescent="0.25">
      <c r="B27" s="206" t="s">
        <v>143</v>
      </c>
      <c r="C27" s="207"/>
    </row>
    <row r="28" spans="2:3" ht="48" customHeight="1" x14ac:dyDescent="0.25">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148</v>
      </c>
      <c r="G19" s="27" t="s">
        <v>52</v>
      </c>
    </row>
    <row r="20" spans="1:7" x14ac:dyDescent="0.25">
      <c r="A20" s="4" t="s">
        <v>18</v>
      </c>
      <c r="B20" s="4" t="s">
        <v>18</v>
      </c>
      <c r="D20" s="4" t="s">
        <v>18</v>
      </c>
      <c r="G20" s="4" t="s">
        <v>18</v>
      </c>
    </row>
    <row r="21" spans="1:7" x14ac:dyDescent="0.25">
      <c r="A21" t="s">
        <v>34</v>
      </c>
      <c r="B21" t="s">
        <v>77</v>
      </c>
      <c r="D21" t="s">
        <v>149</v>
      </c>
      <c r="G21" t="s">
        <v>155</v>
      </c>
    </row>
    <row r="22" spans="1:7" x14ac:dyDescent="0.25">
      <c r="A22" t="s">
        <v>35</v>
      </c>
      <c r="B22" t="s">
        <v>82</v>
      </c>
      <c r="D22" t="s">
        <v>150</v>
      </c>
      <c r="G22" t="s">
        <v>156</v>
      </c>
    </row>
    <row r="23" spans="1:7" x14ac:dyDescent="0.25">
      <c r="A23" t="s">
        <v>36</v>
      </c>
      <c r="B23" t="s">
        <v>78</v>
      </c>
      <c r="D23" t="s">
        <v>151</v>
      </c>
    </row>
    <row r="24" spans="1:7" x14ac:dyDescent="0.25">
      <c r="A24" t="s">
        <v>37</v>
      </c>
      <c r="B24" t="s">
        <v>79</v>
      </c>
      <c r="D24" t="s">
        <v>152</v>
      </c>
    </row>
    <row r="25" spans="1:7" x14ac:dyDescent="0.25">
      <c r="A25" t="s">
        <v>38</v>
      </c>
      <c r="B25" t="s">
        <v>80</v>
      </c>
      <c r="D25" t="s">
        <v>153</v>
      </c>
    </row>
    <row r="26" spans="1:7" x14ac:dyDescent="0.25">
      <c r="A26" t="s">
        <v>39</v>
      </c>
      <c r="B26" t="s">
        <v>81</v>
      </c>
    </row>
    <row r="27" spans="1:7" x14ac:dyDescent="0.25">
      <c r="A27" t="s">
        <v>40</v>
      </c>
    </row>
    <row r="28" spans="1:7" x14ac:dyDescent="0.25">
      <c r="A28" t="s">
        <v>41</v>
      </c>
      <c r="B28" s="7" t="s">
        <v>7</v>
      </c>
      <c r="D28" s="27" t="s">
        <v>154</v>
      </c>
    </row>
    <row r="29" spans="1:7" x14ac:dyDescent="0.25">
      <c r="A29" t="s">
        <v>42</v>
      </c>
      <c r="B29" s="4" t="s">
        <v>18</v>
      </c>
      <c r="D29" s="4" t="s">
        <v>18</v>
      </c>
    </row>
    <row r="30" spans="1:7" x14ac:dyDescent="0.25">
      <c r="A30" t="s">
        <v>43</v>
      </c>
      <c r="B30" t="s">
        <v>83</v>
      </c>
      <c r="D30" s="91" t="s">
        <v>173</v>
      </c>
    </row>
    <row r="31" spans="1:7" x14ac:dyDescent="0.25">
      <c r="B31" t="s">
        <v>84</v>
      </c>
      <c r="D31" s="92" t="s">
        <v>174</v>
      </c>
    </row>
    <row r="32" spans="1:7" x14ac:dyDescent="0.25">
      <c r="B32" t="s">
        <v>123</v>
      </c>
      <c r="D32" s="92" t="s">
        <v>175</v>
      </c>
    </row>
    <row r="33" spans="1:4" x14ac:dyDescent="0.25">
      <c r="A33" s="7" t="s">
        <v>97</v>
      </c>
      <c r="B33" s="7" t="s">
        <v>121</v>
      </c>
      <c r="D33" s="93" t="s">
        <v>176</v>
      </c>
    </row>
    <row r="34" spans="1:4" x14ac:dyDescent="0.25">
      <c r="A34" s="4" t="s">
        <v>18</v>
      </c>
      <c r="B34" s="4" t="s">
        <v>18</v>
      </c>
      <c r="D34" s="92" t="s">
        <v>177</v>
      </c>
    </row>
    <row r="35" spans="1:4" x14ac:dyDescent="0.25">
      <c r="A35" t="s">
        <v>93</v>
      </c>
      <c r="B35" t="s">
        <v>122</v>
      </c>
      <c r="D35" s="92" t="s">
        <v>178</v>
      </c>
    </row>
    <row r="36" spans="1:4" x14ac:dyDescent="0.25">
      <c r="A36" t="s">
        <v>94</v>
      </c>
      <c r="B36" t="s">
        <v>120</v>
      </c>
      <c r="D36" s="92" t="s">
        <v>179</v>
      </c>
    </row>
    <row r="37" spans="1:4" x14ac:dyDescent="0.25">
      <c r="A37" t="s">
        <v>95</v>
      </c>
      <c r="D37" s="92" t="s">
        <v>180</v>
      </c>
    </row>
    <row r="38" spans="1:4" x14ac:dyDescent="0.25">
      <c r="A38" t="s">
        <v>96</v>
      </c>
      <c r="D38" s="93" t="s">
        <v>181</v>
      </c>
    </row>
    <row r="39" spans="1:4" x14ac:dyDescent="0.25">
      <c r="D39" s="92" t="s">
        <v>182</v>
      </c>
    </row>
    <row r="40" spans="1:4" x14ac:dyDescent="0.25">
      <c r="D40" s="92" t="s">
        <v>183</v>
      </c>
    </row>
    <row r="41" spans="1:4" x14ac:dyDescent="0.25">
      <c r="D41" s="93" t="s">
        <v>184</v>
      </c>
    </row>
    <row r="42" spans="1:4" x14ac:dyDescent="0.25">
      <c r="D42" s="92" t="s">
        <v>185</v>
      </c>
    </row>
    <row r="43" spans="1:4" x14ac:dyDescent="0.25">
      <c r="D43" s="92" t="s">
        <v>186</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Daniel Valencia</cp:lastModifiedBy>
  <dcterms:created xsi:type="dcterms:W3CDTF">2020-07-13T16:49:57Z</dcterms:created>
  <dcterms:modified xsi:type="dcterms:W3CDTF">2021-03-03T23:17:34Z</dcterms:modified>
</cp:coreProperties>
</file>