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JUDITH\INIDCADORES IV\GESTION DOCUMENTAL\"/>
    </mc:Choice>
  </mc:AlternateContent>
  <xr:revisionPtr revIDLastSave="0" documentId="13_ncr:1_{E3F89136-48AD-4EDB-8F63-60B1B93D03ED}" xr6:coauthVersionLast="45" xr6:coauthVersionMax="45" xr10:uidLastSave="{00000000-0000-0000-0000-000000000000}"/>
  <bookViews>
    <workbookView xWindow="-120" yWindow="-120" windowWidth="29040" windowHeight="15840" tabRatio="500" xr2:uid="{00000000-000D-0000-FFFF-FFFF00000000}"/>
  </bookViews>
  <sheets>
    <sheet name="1. Hoja de Vida" sheetId="2" r:id="rId1"/>
    <sheet name="2. Seguimiento y Análisis" sheetId="7" r:id="rId2"/>
    <sheet name="Ins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22" i="7" l="1"/>
  <c r="K22" i="7"/>
  <c r="H23" i="7"/>
  <c r="F40" i="7"/>
  <c r="F39" i="7"/>
  <c r="G46" i="7"/>
  <c r="G45" i="7"/>
  <c r="G44" i="7"/>
  <c r="G43" i="7"/>
  <c r="G42" i="7"/>
  <c r="G41" i="7"/>
  <c r="G40" i="7"/>
  <c r="G39" i="7"/>
  <c r="H42" i="7"/>
  <c r="F46" i="7"/>
  <c r="F45" i="7"/>
  <c r="F44" i="7"/>
  <c r="F43" i="7"/>
  <c r="F42" i="7"/>
  <c r="F41" i="7"/>
  <c r="E17" i="7"/>
  <c r="F17" i="7"/>
  <c r="G17" i="7"/>
  <c r="H22" i="7"/>
  <c r="H17" i="7"/>
  <c r="I17" i="7"/>
  <c r="J17" i="7"/>
  <c r="K17" i="7"/>
  <c r="L17" i="7"/>
  <c r="M17" i="7"/>
  <c r="N17" i="7"/>
  <c r="O17" i="7"/>
  <c r="P17" i="7"/>
  <c r="B15" i="7"/>
  <c r="B14" i="7"/>
  <c r="C6" i="7"/>
  <c r="I22" i="7"/>
</calcChain>
</file>

<file path=xl/sharedStrings.xml><?xml version="1.0" encoding="utf-8"?>
<sst xmlns="http://schemas.openxmlformats.org/spreadsheetml/2006/main" count="246" uniqueCount="207">
  <si>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</si>
  <si>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</si>
  <si>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</si>
  <si>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</si>
  <si>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</si>
  <si>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</si>
  <si>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</si>
  <si>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</si>
  <si>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</si>
  <si>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</si>
  <si>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</si>
  <si>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</si>
  <si>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</si>
  <si>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</si>
  <si>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</si>
  <si>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</si>
  <si>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</si>
  <si>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</si>
  <si>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</si>
  <si>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</si>
  <si>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</si>
  <si>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</si>
  <si>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</si>
  <si>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</si>
  <si>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</si>
  <si>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</si>
  <si>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</si>
  <si>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</si>
  <si>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</si>
  <si>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</si>
  <si>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</si>
  <si>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</si>
  <si>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</si>
  <si>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</si>
  <si>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</si>
  <si>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</si>
  <si>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</si>
  <si>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</si>
  <si>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</si>
  <si>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</si>
  <si>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</si>
  <si>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</si>
  <si>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</si>
  <si>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</si>
  <si>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</si>
  <si>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</si>
  <si>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</si>
  <si>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</si>
  <si>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</si>
  <si>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</si>
  <si>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</si>
  <si>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</si>
  <si>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</si>
  <si>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</si>
  <si>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</si>
  <si>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</si>
  <si>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</si>
  <si>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</si>
  <si>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</si>
  <si>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</si>
  <si>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</si>
  <si>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</si>
  <si>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</si>
  <si>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</si>
  <si>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</si>
  <si>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</si>
  <si>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</si>
  <si>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</si>
  <si>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</si>
  <si>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</si>
  <si>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</si>
  <si>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</si>
  <si>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</si>
  <si>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</si>
  <si>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</si>
  <si>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</si>
  <si>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</si>
  <si>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</si>
  <si>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</si>
  <si>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</si>
  <si>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</si>
  <si>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</si>
  <si>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</si>
  <si>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</si>
  <si>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</si>
  <si>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</si>
  <si>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</si>
  <si>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</si>
  <si>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</si>
  <si>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</si>
  <si>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</si>
  <si>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</si>
  <si>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</si>
  <si>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</si>
  <si>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</si>
  <si>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</si>
  <si>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</si>
  <si>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</si>
  <si>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</si>
  <si>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</si>
  <si>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</si>
  <si>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</si>
  <si>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</si>
  <si>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</si>
  <si>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</si>
  <si>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</si>
  <si>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</si>
  <si>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</si>
  <si>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</si>
  <si>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</si>
  <si>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</si>
  <si>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</si>
  <si>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</si>
  <si>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</si>
  <si>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</si>
  <si>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</si>
  <si>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</si>
  <si>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</si>
  <si>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</si>
  <si>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</si>
  <si>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</si>
  <si>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</si>
  <si>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</si>
  <si>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</si>
  <si>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</si>
  <si>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</si>
  <si>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</si>
  <si>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</si>
  <si>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</si>
  <si>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</si>
  <si>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</si>
  <si>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No programado</t>
  </si>
  <si>
    <t>Identificador</t>
  </si>
  <si>
    <t>Nivel de cumplimiento</t>
  </si>
  <si>
    <t>Rangos de gestión</t>
  </si>
  <si>
    <t>ANÁLISIS DEL COMPORTAMIENTO DEL INDICADOR</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</si>
  <si>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</si>
  <si>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</si>
  <si>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</si>
  <si>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</si>
  <si>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</si>
  <si>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</si>
  <si>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</si>
  <si>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</si>
  <si>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</si>
  <si>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</si>
  <si>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</si>
  <si>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</si>
  <si>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</si>
  <si>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</si>
  <si>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</si>
  <si>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</si>
  <si>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</si>
  <si>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</si>
  <si>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</si>
  <si>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</si>
  <si>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</si>
  <si>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</si>
  <si>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</si>
  <si>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</si>
  <si>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</si>
  <si>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</si>
  <si>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</si>
  <si>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</si>
  <si>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</si>
  <si>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</si>
  <si>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</si>
  <si>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</si>
  <si>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</si>
  <si>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</si>
  <si>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</si>
  <si>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</si>
  <si>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</si>
  <si>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</si>
  <si>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</si>
  <si>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</si>
  <si>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</si>
  <si>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</si>
  <si>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</si>
  <si>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</si>
  <si>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</si>
  <si>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</si>
  <si>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</si>
  <si>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Yenny Rocío Romero Muñoz, Auxiliar Administrativo y Weimar Larry Rojas Gamba, Profesional Líder del Proceso de Gestión Documental</t>
  </si>
  <si>
    <t>Control de humedad del archivo central.</t>
  </si>
  <si>
    <t>Medir la humedad del archivo central  para garantizar  la conservación y preservación de los documentos.</t>
  </si>
  <si>
    <t>Condición de humedad registrada</t>
  </si>
  <si>
    <t>Condición de humedad entre el rango  permitido</t>
  </si>
  <si>
    <t>Equivale a humedad:</t>
  </si>
  <si>
    <t>45%-60%</t>
  </si>
  <si>
    <t>40%-44% / 61%-65%</t>
  </si>
  <si>
    <t>&lt;39% y &gt;66%</t>
  </si>
  <si>
    <t>Condición Aceptable</t>
  </si>
  <si>
    <t>Condición Satisfactoria</t>
  </si>
  <si>
    <t>Condición Crítica</t>
  </si>
  <si>
    <t>No aplica</t>
  </si>
  <si>
    <t>Es el rango promedio registrado mensualmente, producto del reporte descargado del equipo dataloggers</t>
  </si>
  <si>
    <t>Es el valor permitido de condicion optima para garantizar la conservación y preservación de la documentación en el Archivo Central (52,5 %)</t>
  </si>
  <si>
    <t>Fuente Primaria IDT</t>
  </si>
  <si>
    <t>Entre 76,19% - 85,70%  y
 Entre 116,19%-125,70%</t>
  </si>
  <si>
    <t>Entre 85,71% y 116,18 %</t>
  </si>
  <si>
    <t>Menor a 76,18% 
 Mayor a 125,71%</t>
  </si>
  <si>
    <t>Durante el tercer trimestre del año, inicialmente el promedio de la condición de temperatura se elevó un poco considerando que no se cuenta con los deshumidificadores suficientes para el control de este factor. No obstante, para los dos siguientes meses, con la colaboración del proceso de Gestión de Bienes y Servicios, se está alternando un deshumidificador entre el Archivo Central y Almacén, lo cual ha contribuido a mejorar la condición, sin superar el rango permitido.</t>
  </si>
  <si>
    <t>Laura Cristina Monroy, Contratista Profesional, Subdirección de Gestión Corporativa y Control Disciplinario.</t>
  </si>
  <si>
    <t xml:space="preserve">Edwin Oswaldo Peña Roa, Subdirector de Gestión Corporativa y Control Disciplinario. </t>
  </si>
  <si>
    <t>lunes, 6 de enero de 2021</t>
  </si>
  <si>
    <t>Durante el cuarto trimestre del año, en el mes de octubre la condición de humedad se mantuvo dentro de los rangos establecidos, sin embargo, para el mes de noviembre si se presentó un porcentaje elevado de la condición de humedad esto debido a que se presentaron días lluviosos y días con un clima no muy favorable, aunque se alterno el Deshumidificador con Almacén, no fue suficiente para controlar las condiciones del Archivo Central, finalmente, para el mes de diciembre con la nueva adquisición de un equipo deshumidificador con más capacidad de almacenamiento en el tanque de agua y mejor tecnología se logró estabilizar el control de humedad registrando una condición aceptable.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</si>
</sst>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
    <numFmt numFmtId="165" formatCode="[$-F800]dddd\,\ mmmm\ dd\,\ yyyy"/>
    <numFmt numFmtId="166" formatCode="0.0000"/>
  </numFmts>
  <fonts count="27"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6"/>
      <color rgb="FF000000"/>
      <name val="Times New Roman"/>
      <family val="1"/>
    </font>
    <font>
      <sz val="11"/>
      <color rgb="FF000000"/>
      <name val="Times New Roman"/>
      <family val="1"/>
    </font>
    <font>
      <sz val="11"/>
      <color theme="1"/>
      <name val="Times New Roman"/>
      <family val="1"/>
    </font>
    <font>
      <sz val="12"/>
      <color theme="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
      <patternFill patternType="solid">
        <fgColor rgb="FFFFCCCC"/>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3">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232">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0" borderId="1" xfId="1" applyFont="1" applyFill="1" applyBorder="1" applyAlignment="1" applyProtection="1">
      <alignment vertical="center" wrapText="1"/>
      <protection locked="0"/>
    </xf>
    <xf numFmtId="0" fontId="6" fillId="20"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9" fontId="16" fillId="4" borderId="10" xfId="12" applyFont="1" applyFill="1" applyBorder="1" applyAlignment="1" applyProtection="1">
      <alignment horizontal="right" vertical="center" wrapText="1"/>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4" borderId="12" xfId="1" applyFont="1" applyFill="1" applyBorder="1" applyAlignment="1" applyProtection="1">
      <alignment horizontal="left" vertical="center" wrapText="1"/>
    </xf>
    <xf numFmtId="0" fontId="9" fillId="0" borderId="0" xfId="1" applyFont="1" applyProtection="1"/>
    <xf numFmtId="0" fontId="6" fillId="20"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7" fillId="0" borderId="45" xfId="1" applyFont="1" applyBorder="1" applyAlignment="1" applyProtection="1">
      <alignment horizontal="center"/>
    </xf>
    <xf numFmtId="0" fontId="7" fillId="0" borderId="46" xfId="1" applyFont="1" applyBorder="1" applyAlignment="1" applyProtection="1">
      <alignment horizontal="center" wrapText="1"/>
    </xf>
    <xf numFmtId="0" fontId="8" fillId="19" borderId="1" xfId="1"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0" borderId="10" xfId="1" applyFont="1" applyBorder="1" applyAlignment="1" applyProtection="1">
      <alignment horizontal="left" vertical="center" wrapText="1"/>
    </xf>
    <xf numFmtId="9" fontId="9" fillId="0" borderId="17" xfId="12" applyFont="1" applyBorder="1" applyAlignment="1" applyProtection="1">
      <alignment horizontal="center" vertical="center"/>
      <protection locked="0"/>
    </xf>
    <xf numFmtId="0" fontId="8" fillId="19" borderId="1" xfId="1" applyFont="1" applyFill="1" applyBorder="1" applyAlignment="1" applyProtection="1">
      <alignment horizontal="center" vertical="center" wrapText="1"/>
    </xf>
    <xf numFmtId="0" fontId="9" fillId="0" borderId="0" xfId="1" applyFont="1" applyFill="1" applyAlignment="1" applyProtection="1"/>
    <xf numFmtId="0" fontId="9" fillId="0" borderId="0" xfId="1" applyFont="1" applyFill="1" applyProtection="1"/>
    <xf numFmtId="0" fontId="23" fillId="0" borderId="0" xfId="0" applyFont="1" applyFill="1"/>
    <xf numFmtId="0" fontId="23" fillId="0" borderId="0" xfId="0" applyFont="1" applyFill="1" applyAlignment="1">
      <alignment wrapText="1"/>
    </xf>
    <xf numFmtId="0" fontId="24" fillId="0" borderId="0" xfId="1" applyFont="1" applyBorder="1" applyAlignment="1" applyProtection="1">
      <alignment horizontal="center" vertical="center"/>
    </xf>
    <xf numFmtId="9" fontId="24" fillId="0" borderId="0" xfId="12" applyFont="1" applyBorder="1" applyAlignment="1" applyProtection="1">
      <alignment horizontal="center" vertical="center"/>
    </xf>
    <xf numFmtId="9" fontId="24" fillId="0" borderId="0" xfId="12" applyFont="1" applyFill="1" applyBorder="1" applyAlignment="1">
      <alignment horizontal="center" vertical="center"/>
    </xf>
    <xf numFmtId="9" fontId="24" fillId="0" borderId="0" xfId="12" applyFont="1" applyFill="1" applyBorder="1" applyAlignment="1">
      <alignment horizontal="center" vertical="center" wrapText="1"/>
    </xf>
    <xf numFmtId="9" fontId="25" fillId="0" borderId="0" xfId="12" applyFont="1" applyFill="1" applyBorder="1" applyAlignment="1">
      <alignment horizontal="center" vertical="center"/>
    </xf>
    <xf numFmtId="0" fontId="24" fillId="0" borderId="0" xfId="1" applyFont="1" applyFill="1" applyBorder="1" applyAlignment="1" applyProtection="1">
      <alignment horizontal="center" vertical="center"/>
    </xf>
    <xf numFmtId="9" fontId="24" fillId="0" borderId="0" xfId="12" applyFont="1" applyFill="1" applyBorder="1" applyAlignment="1" applyProtection="1">
      <alignment horizontal="center" vertical="center"/>
    </xf>
    <xf numFmtId="10" fontId="9" fillId="0" borderId="17" xfId="12" applyNumberFormat="1" applyFont="1" applyBorder="1" applyAlignment="1" applyProtection="1">
      <alignment horizontal="center" vertical="center"/>
      <protection locked="0"/>
    </xf>
    <xf numFmtId="0" fontId="24" fillId="18" borderId="1" xfId="1" applyFont="1" applyFill="1" applyBorder="1" applyAlignment="1" applyProtection="1">
      <alignment horizontal="center" vertical="center"/>
    </xf>
    <xf numFmtId="0" fontId="24" fillId="17" borderId="1" xfId="1" applyFont="1" applyFill="1" applyBorder="1" applyAlignment="1" applyProtection="1">
      <alignment horizontal="center" vertical="center"/>
    </xf>
    <xf numFmtId="0" fontId="6" fillId="22" borderId="1" xfId="0" applyFont="1" applyFill="1" applyBorder="1" applyAlignment="1" applyProtection="1">
      <alignment horizontal="center" vertical="center" wrapText="1"/>
    </xf>
    <xf numFmtId="0" fontId="24" fillId="22" borderId="1" xfId="1" applyFont="1" applyFill="1" applyBorder="1" applyAlignment="1" applyProtection="1">
      <alignment horizontal="center" vertical="center"/>
    </xf>
    <xf numFmtId="9" fontId="24" fillId="22" borderId="1" xfId="12" applyFont="1" applyFill="1" applyBorder="1" applyAlignment="1" applyProtection="1">
      <alignment horizontal="center" vertical="center"/>
    </xf>
    <xf numFmtId="9" fontId="24" fillId="18" borderId="1" xfId="12" applyFont="1" applyFill="1" applyBorder="1" applyAlignment="1" applyProtection="1">
      <alignment horizontal="center" vertical="center"/>
    </xf>
    <xf numFmtId="9" fontId="24" fillId="17" borderId="1" xfId="12" applyFont="1" applyFill="1" applyBorder="1" applyAlignment="1" applyProtection="1">
      <alignment horizontal="center" vertical="center"/>
    </xf>
    <xf numFmtId="0" fontId="9" fillId="0" borderId="0" xfId="1" applyFont="1" applyBorder="1" applyAlignment="1" applyProtection="1"/>
    <xf numFmtId="9" fontId="9" fillId="0" borderId="17" xfId="12" applyFont="1" applyFill="1" applyBorder="1" applyAlignment="1" applyProtection="1">
      <alignment horizontal="center" vertical="center"/>
      <protection locked="0"/>
    </xf>
    <xf numFmtId="10" fontId="9" fillId="0" borderId="17" xfId="12" applyNumberFormat="1" applyFont="1" applyFill="1" applyBorder="1" applyAlignment="1" applyProtection="1">
      <alignment horizontal="center" vertical="center"/>
      <protection locked="0"/>
    </xf>
    <xf numFmtId="10" fontId="7" fillId="0" borderId="1" xfId="12" applyNumberFormat="1" applyFont="1" applyBorder="1" applyAlignment="1" applyProtection="1">
      <alignment vertical="center"/>
    </xf>
    <xf numFmtId="0" fontId="7" fillId="0" borderId="0" xfId="1" applyFont="1" applyProtection="1"/>
    <xf numFmtId="0" fontId="26" fillId="0" borderId="0" xfId="1" applyFont="1" applyProtection="1"/>
    <xf numFmtId="10" fontId="26" fillId="0" borderId="0" xfId="12" applyNumberFormat="1" applyFont="1" applyProtection="1"/>
    <xf numFmtId="166" fontId="26" fillId="0" borderId="0" xfId="1" applyNumberFormat="1" applyFont="1" applyFill="1" applyProtection="1"/>
    <xf numFmtId="0" fontId="26" fillId="0" borderId="0" xfId="1" applyFont="1" applyFill="1" applyProtection="1"/>
    <xf numFmtId="164" fontId="7" fillId="0" borderId="46" xfId="1" applyNumberFormat="1" applyFont="1" applyBorder="1" applyAlignment="1" applyProtection="1">
      <alignment horizontal="center" vertical="center"/>
    </xf>
    <xf numFmtId="9" fontId="9" fillId="18" borderId="37" xfId="12" applyFont="1" applyFill="1" applyBorder="1" applyAlignment="1" applyProtection="1">
      <alignment horizontal="center" vertical="center"/>
      <protection locked="0"/>
    </xf>
    <xf numFmtId="0" fontId="7" fillId="0" borderId="47" xfId="1" applyFont="1" applyBorder="1" applyAlignment="1" applyProtection="1">
      <alignment horizontal="center" vertical="center" wrapText="1"/>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xf>
    <xf numFmtId="0" fontId="9" fillId="4" borderId="12" xfId="1" applyFont="1" applyFill="1" applyBorder="1" applyAlignment="1" applyProtection="1">
      <alignment horizontal="left" vertical="center" wrapText="1"/>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9" fontId="16" fillId="0" borderId="44" xfId="1" applyNumberFormat="1" applyFont="1" applyBorder="1" applyAlignment="1" applyProtection="1">
      <alignment horizontal="left" vertical="center"/>
      <protection locked="0"/>
    </xf>
    <xf numFmtId="9" fontId="16" fillId="0" borderId="28" xfId="1" applyNumberFormat="1" applyFont="1" applyBorder="1" applyAlignment="1" applyProtection="1">
      <alignment horizontal="lef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21" borderId="10" xfId="1" applyFont="1" applyFill="1" applyBorder="1" applyAlignment="1" applyProtection="1">
      <alignment horizontal="left" vertical="center" wrapText="1"/>
      <protection locked="0"/>
    </xf>
    <xf numFmtId="0" fontId="7" fillId="21" borderId="11" xfId="1" applyFont="1" applyFill="1" applyBorder="1" applyAlignment="1" applyProtection="1">
      <alignment horizontal="left" vertical="center" wrapText="1"/>
      <protection locked="0"/>
    </xf>
    <xf numFmtId="0" fontId="7" fillId="21"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1" xfId="1" applyFont="1" applyFill="1" applyBorder="1" applyAlignment="1" applyProtection="1">
      <alignment horizontal="center" vertical="center"/>
    </xf>
    <xf numFmtId="0" fontId="7" fillId="4" borderId="12" xfId="1" applyFont="1" applyFill="1" applyBorder="1" applyAlignment="1" applyProtection="1">
      <alignment horizontal="center" vertical="center"/>
    </xf>
    <xf numFmtId="0" fontId="7" fillId="21" borderId="10" xfId="1" applyFont="1" applyFill="1" applyBorder="1" applyAlignment="1" applyProtection="1">
      <alignment horizontal="left" vertical="top" wrapText="1"/>
      <protection locked="0"/>
    </xf>
    <xf numFmtId="0" fontId="7" fillId="21" borderId="11" xfId="1" applyFont="1" applyFill="1" applyBorder="1" applyAlignment="1" applyProtection="1">
      <alignment horizontal="left" vertical="top" wrapText="1"/>
      <protection locked="0"/>
    </xf>
    <xf numFmtId="0" fontId="7" fillId="21" borderId="12" xfId="1" applyFont="1" applyFill="1" applyBorder="1" applyAlignment="1" applyProtection="1">
      <alignment horizontal="left" vertical="top" wrapText="1"/>
      <protection locked="0"/>
    </xf>
    <xf numFmtId="0" fontId="9" fillId="0" borderId="0" xfId="1" applyFont="1" applyBorder="1" applyAlignment="1" applyProtection="1">
      <alignment horizontal="center"/>
    </xf>
    <xf numFmtId="0" fontId="8" fillId="3" borderId="1" xfId="1" applyFont="1" applyFill="1" applyBorder="1" applyAlignment="1" applyProtection="1">
      <alignment horizont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vertical="center" wrapText="1"/>
      <protection locked="0"/>
    </xf>
    <xf numFmtId="0" fontId="7" fillId="0" borderId="16" xfId="1" applyFont="1" applyBorder="1" applyAlignment="1" applyProtection="1">
      <alignment horizontal="left" vertical="center" wrapText="1"/>
      <protection locked="0"/>
    </xf>
    <xf numFmtId="0" fontId="7" fillId="0" borderId="37" xfId="1" applyFont="1" applyBorder="1" applyAlignment="1" applyProtection="1">
      <alignment horizontal="left" vertical="center" wrapText="1"/>
      <protection locked="0"/>
    </xf>
    <xf numFmtId="0" fontId="7" fillId="4" borderId="25" xfId="1" applyFont="1" applyFill="1" applyBorder="1" applyAlignment="1" applyProtection="1">
      <alignment horizontal="left" wrapText="1"/>
      <protection locked="0"/>
    </xf>
    <xf numFmtId="0" fontId="7" fillId="4" borderId="16" xfId="1" applyFont="1" applyFill="1" applyBorder="1" applyAlignment="1" applyProtection="1">
      <alignment horizontal="left" wrapText="1"/>
      <protection locked="0"/>
    </xf>
    <xf numFmtId="0" fontId="7" fillId="4" borderId="37" xfId="1" applyFont="1" applyFill="1" applyBorder="1" applyAlignment="1" applyProtection="1">
      <alignment horizontal="left" wrapText="1"/>
      <protection locked="0"/>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12" borderId="1" xfId="1" applyFont="1" applyFill="1" applyBorder="1" applyAlignment="1" applyProtection="1">
      <alignment horizontal="left" vertical="center"/>
      <protection locked="0"/>
    </xf>
    <xf numFmtId="10" fontId="7" fillId="0" borderId="34" xfId="12" applyNumberFormat="1" applyFont="1" applyBorder="1" applyAlignment="1" applyProtection="1">
      <alignment horizontal="center" vertical="center"/>
    </xf>
    <xf numFmtId="10" fontId="7" fillId="0" borderId="35" xfId="12" applyNumberFormat="1" applyFont="1" applyBorder="1" applyAlignment="1" applyProtection="1">
      <alignment horizontal="center" vertical="center"/>
    </xf>
    <xf numFmtId="10" fontId="7" fillId="0" borderId="36" xfId="12" applyNumberFormat="1" applyFont="1" applyBorder="1" applyAlignment="1" applyProtection="1">
      <alignment horizontal="center" vertical="center"/>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horizontal="center"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7" fillId="0" borderId="25" xfId="1" applyFont="1" applyBorder="1" applyAlignment="1" applyProtection="1">
      <alignment horizontal="left"/>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left"/>
      <protection locked="0"/>
    </xf>
    <xf numFmtId="165" fontId="7" fillId="0" borderId="11" xfId="1" applyNumberFormat="1" applyFont="1" applyBorder="1" applyAlignment="1" applyProtection="1">
      <alignment horizontal="left"/>
      <protection locked="0"/>
    </xf>
    <xf numFmtId="165" fontId="7" fillId="0" borderId="12" xfId="1" applyNumberFormat="1" applyFont="1" applyBorder="1" applyAlignment="1" applyProtection="1">
      <alignment horizontal="left"/>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3">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Normal" xfId="0" builtinId="0"/>
    <cellStyle name="Normal 2" xfId="1" xr:uid="{00000000-0005-0000-0000-000009000000}"/>
    <cellStyle name="Normal 3" xfId="2" xr:uid="{00000000-0005-0000-0000-00000A000000}"/>
    <cellStyle name="Porcentaje" xfId="12" builtinId="5"/>
    <cellStyle name="Porcentaje 2" xfId="3" xr:uid="{00000000-0005-0000-0000-00000C000000}"/>
  </cellStyles>
  <dxfs count="11">
    <dxf>
      <fill>
        <patternFill>
          <bgColor theme="9" tint="0.59996337778862885"/>
        </patternFill>
      </fill>
    </dxf>
    <dxf>
      <fill>
        <patternFill>
          <bgColor theme="7" tint="0.59996337778862885"/>
        </patternFill>
      </fill>
    </dxf>
    <dxf>
      <fill>
        <patternFill>
          <bgColor theme="7" tint="0.59996337778862885"/>
        </patternFill>
      </fill>
    </dxf>
    <dxf>
      <fill>
        <patternFill>
          <bgColor rgb="FFFFCCCC"/>
        </patternFill>
      </fill>
    </dxf>
    <dxf>
      <fill>
        <patternFill>
          <bgColor rgb="FFFFCCCC"/>
        </patternFill>
      </fill>
    </dxf>
    <dxf>
      <fill>
        <patternFill>
          <bgColor theme="7" tint="0.59996337778862885"/>
        </patternFill>
      </fill>
    </dxf>
    <dxf>
      <fill>
        <patternFill>
          <bgColor theme="7" tint="0.59996337778862885"/>
        </patternFill>
      </fill>
    </dxf>
    <dxf>
      <font>
        <color rgb="FF9C0006"/>
      </font>
      <fill>
        <patternFill>
          <bgColor theme="0"/>
        </patternFill>
      </fill>
    </dxf>
    <dxf>
      <font>
        <color rgb="FF9C0006"/>
      </font>
      <fill>
        <patternFill>
          <bgColor rgb="FFFFCCCC"/>
        </patternFill>
      </fill>
    </dxf>
    <dxf>
      <font>
        <color rgb="FF9C0006"/>
      </font>
      <fill>
        <patternFill>
          <bgColor rgb="FFFFCCCC"/>
        </patternFill>
      </fill>
    </dxf>
    <dxf>
      <font>
        <color rgb="FF006100"/>
      </font>
      <fill>
        <patternFill>
          <bgColor rgb="FFC6EFCE"/>
        </patternFill>
      </fill>
    </dxf>
  </dxfs>
  <tableStyles count="0" defaultTableStyle="TableStyleMedium9" defaultPivotStyle="PivotStyleMedium7"/>
  <colors>
    <mruColors>
      <color rgb="FFFFCCCC"/>
      <color rgb="FFFF99CC"/>
      <color rgb="FFFFA7AE"/>
      <color rgb="FFFF7C80"/>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abSelected="1" topLeftCell="A4" zoomScalePageLayoutView="91" workbookViewId="0">
      <selection activeCell="C10" sqref="C10"/>
    </sheetView>
  </sheetViews>
  <sheetFormatPr baseColWidth="10" defaultColWidth="11.5" defaultRowHeight="12.75" x14ac:dyDescent="0.2"/>
  <cols>
    <col min="1" max="1" width="2.125" style="33" customWidth="1"/>
    <col min="2" max="2" width="21.375" style="49" customWidth="1"/>
    <col min="3" max="3" width="28.375" style="33" customWidth="1"/>
    <col min="4" max="4" width="22.625" style="33" customWidth="1"/>
    <col min="5" max="5" width="13.125" style="33" customWidth="1"/>
    <col min="6" max="6" width="9.125" style="33" customWidth="1"/>
    <col min="7" max="7" width="33.125" style="33" customWidth="1"/>
    <col min="8" max="8" width="14.375" style="33" customWidth="1"/>
    <col min="9" max="9" width="40.5" style="33" customWidth="1"/>
    <col min="10" max="16384" width="11.5" style="33"/>
  </cols>
  <sheetData>
    <row r="1" spans="2:8" ht="12.95" customHeight="1" x14ac:dyDescent="0.2"/>
    <row r="2" spans="2:8" ht="12.95" customHeight="1" x14ac:dyDescent="0.2">
      <c r="B2" s="140"/>
      <c r="C2" s="141" t="s">
        <v>0</v>
      </c>
      <c r="D2" s="142"/>
      <c r="E2" s="142"/>
      <c r="F2" s="142"/>
      <c r="G2" s="142"/>
      <c r="H2" s="143"/>
    </row>
    <row r="3" spans="2:8" ht="12.75" customHeight="1" x14ac:dyDescent="0.2">
      <c r="B3" s="140"/>
      <c r="C3" s="144"/>
      <c r="D3" s="145"/>
      <c r="E3" s="145"/>
      <c r="F3" s="145"/>
      <c r="G3" s="145"/>
      <c r="H3" s="146"/>
    </row>
    <row r="4" spans="2:8" ht="32.1" customHeight="1" x14ac:dyDescent="0.2">
      <c r="B4" s="140"/>
      <c r="C4" s="144"/>
      <c r="D4" s="145"/>
      <c r="E4" s="145"/>
      <c r="F4" s="145"/>
      <c r="G4" s="145"/>
      <c r="H4" s="146"/>
    </row>
    <row r="5" spans="2:8" ht="27.75" customHeight="1" x14ac:dyDescent="0.2">
      <c r="B5" s="140"/>
      <c r="C5" s="147"/>
      <c r="D5" s="148"/>
      <c r="E5" s="148"/>
      <c r="F5" s="148"/>
      <c r="G5" s="148"/>
      <c r="H5" s="149"/>
    </row>
    <row r="6" spans="2:8" x14ac:dyDescent="0.2">
      <c r="B6" s="50"/>
      <c r="C6" s="44"/>
      <c r="D6" s="44"/>
      <c r="E6" s="44"/>
      <c r="F6" s="44"/>
      <c r="G6" s="44"/>
      <c r="H6" s="45"/>
    </row>
    <row r="7" spans="2:8" ht="15.75" x14ac:dyDescent="0.2">
      <c r="B7" s="51"/>
      <c r="C7" s="58"/>
      <c r="D7" s="48" t="s">
        <v>1</v>
      </c>
      <c r="E7" s="46"/>
      <c r="F7" s="46"/>
      <c r="G7" s="46"/>
      <c r="H7" s="47"/>
    </row>
    <row r="8" spans="2:8" ht="15.95" customHeight="1" x14ac:dyDescent="0.2">
      <c r="B8" s="52" t="s">
        <v>143</v>
      </c>
      <c r="C8" s="150" t="s">
        <v>179</v>
      </c>
      <c r="D8" s="150"/>
      <c r="E8" s="150"/>
      <c r="F8" s="150"/>
      <c r="G8" s="150"/>
      <c r="H8" s="151"/>
    </row>
    <row r="9" spans="2:8" ht="36" customHeight="1" x14ac:dyDescent="0.2">
      <c r="B9" s="53" t="s">
        <v>2</v>
      </c>
      <c r="C9" s="34" t="s">
        <v>28</v>
      </c>
      <c r="D9" s="35" t="s">
        <v>3</v>
      </c>
      <c r="E9" s="152" t="s">
        <v>72</v>
      </c>
      <c r="F9" s="153"/>
      <c r="G9" s="153"/>
      <c r="H9" s="154"/>
    </row>
    <row r="10" spans="2:8" ht="39" customHeight="1" x14ac:dyDescent="0.2">
      <c r="B10" s="54" t="s">
        <v>4</v>
      </c>
      <c r="C10" s="34" t="s">
        <v>184</v>
      </c>
      <c r="D10" s="35" t="s">
        <v>5</v>
      </c>
      <c r="E10" s="137" t="s">
        <v>185</v>
      </c>
      <c r="F10" s="138"/>
      <c r="G10" s="138"/>
      <c r="H10" s="139"/>
    </row>
    <row r="11" spans="2:8" ht="15.75" x14ac:dyDescent="0.2">
      <c r="B11" s="55" t="s">
        <v>6</v>
      </c>
      <c r="C11" s="36" t="s">
        <v>145</v>
      </c>
      <c r="D11" s="37" t="s">
        <v>7</v>
      </c>
      <c r="E11" s="137" t="s">
        <v>123</v>
      </c>
      <c r="F11" s="138"/>
      <c r="G11" s="138"/>
      <c r="H11" s="139"/>
    </row>
    <row r="12" spans="2:8" ht="15" customHeight="1" x14ac:dyDescent="0.25">
      <c r="B12" s="129" t="s">
        <v>8</v>
      </c>
      <c r="C12" s="131" t="s">
        <v>195</v>
      </c>
      <c r="D12" s="133" t="s">
        <v>9</v>
      </c>
      <c r="E12" s="59" t="s">
        <v>168</v>
      </c>
      <c r="F12" s="38" t="s">
        <v>186</v>
      </c>
      <c r="G12" s="61"/>
      <c r="H12" s="135" t="s">
        <v>159</v>
      </c>
    </row>
    <row r="13" spans="2:8" ht="15.75" x14ac:dyDescent="0.25">
      <c r="B13" s="130"/>
      <c r="C13" s="132"/>
      <c r="D13" s="134"/>
      <c r="E13" s="60" t="s">
        <v>160</v>
      </c>
      <c r="F13" s="39" t="s">
        <v>187</v>
      </c>
      <c r="G13" s="62"/>
      <c r="H13" s="136"/>
    </row>
    <row r="14" spans="2:8" ht="15.75" x14ac:dyDescent="0.2">
      <c r="B14" s="56" t="s">
        <v>10</v>
      </c>
      <c r="C14" s="40">
        <v>1</v>
      </c>
      <c r="D14" s="56" t="s">
        <v>11</v>
      </c>
      <c r="E14" s="127" t="s">
        <v>151</v>
      </c>
      <c r="F14" s="128"/>
      <c r="G14" s="63" t="s">
        <v>12</v>
      </c>
      <c r="H14" s="64" t="s">
        <v>77</v>
      </c>
    </row>
    <row r="15" spans="2:8" ht="21" customHeight="1" x14ac:dyDescent="0.2">
      <c r="B15" s="55" t="s">
        <v>13</v>
      </c>
      <c r="C15" s="124" t="s">
        <v>35</v>
      </c>
      <c r="D15" s="125"/>
      <c r="E15" s="125"/>
      <c r="F15" s="125"/>
      <c r="G15" s="125"/>
      <c r="H15" s="126"/>
    </row>
    <row r="17" spans="2:8" ht="41.1" customHeight="1" x14ac:dyDescent="0.25">
      <c r="B17" s="57" t="s">
        <v>14</v>
      </c>
      <c r="C17" s="1" t="s">
        <v>183</v>
      </c>
      <c r="D17" s="41"/>
      <c r="E17" s="41"/>
      <c r="F17" s="41"/>
      <c r="G17" s="41"/>
      <c r="H17" s="41"/>
    </row>
    <row r="18" spans="2:8" ht="15" x14ac:dyDescent="0.25">
      <c r="B18" s="57" t="s">
        <v>15</v>
      </c>
      <c r="C18" s="2" t="s">
        <v>203</v>
      </c>
      <c r="D18" s="42"/>
      <c r="E18" s="42"/>
      <c r="F18" s="42"/>
      <c r="G18" s="42"/>
    </row>
    <row r="19" spans="2:8" ht="15" x14ac:dyDescent="0.25">
      <c r="B19" s="57" t="s">
        <v>16</v>
      </c>
      <c r="C19" s="2" t="s">
        <v>204</v>
      </c>
      <c r="D19" s="42"/>
      <c r="E19" s="42"/>
      <c r="F19" s="42"/>
      <c r="G19" s="42"/>
      <c r="H19" s="42"/>
    </row>
    <row r="20" spans="2:8" x14ac:dyDescent="0.2">
      <c r="C20" s="43"/>
      <c r="D20" s="43"/>
      <c r="E20" s="43"/>
    </row>
    <row r="28" spans="2:8" x14ac:dyDescent="0.2">
      <c r="G28" s="49"/>
    </row>
  </sheetData>
  <mergeCells count="12">
    <mergeCell ref="E10:H10"/>
    <mergeCell ref="E11:H11"/>
    <mergeCell ref="B2:B5"/>
    <mergeCell ref="C2:H5"/>
    <mergeCell ref="C8:H8"/>
    <mergeCell ref="E9:H9"/>
    <mergeCell ref="C15:H15"/>
    <mergeCell ref="E14:F14"/>
    <mergeCell ref="B12:B13"/>
    <mergeCell ref="C12:C13"/>
    <mergeCell ref="D12:D13"/>
    <mergeCell ref="H12:H13"/>
  </mergeCells>
  <phoneticPr fontId="12" type="noConversion"/>
  <pageMargins left="0.39000000000000007" right="0.39000000000000007" top="1" bottom="1" header="0.30000000000000004" footer="0.30000000000000004"/>
  <pageSetup scale="91"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99"/>
  <sheetViews>
    <sheetView showGridLines="0" topLeftCell="B11" zoomScale="70" zoomScaleNormal="70" workbookViewId="0">
      <selection activeCell="H23" sqref="H23:K23"/>
    </sheetView>
  </sheetViews>
  <sheetFormatPr baseColWidth="10" defaultColWidth="14.5" defaultRowHeight="15.75" x14ac:dyDescent="0.25"/>
  <cols>
    <col min="1" max="1" width="3.375" style="17" customWidth="1"/>
    <col min="2" max="2" width="37" style="17" customWidth="1"/>
    <col min="3" max="3" width="28.5" style="17" customWidth="1"/>
    <col min="4" max="4" width="20.5" style="17" customWidth="1"/>
    <col min="5" max="5" width="14.5" style="17" customWidth="1"/>
    <col min="6" max="16" width="12.875" style="17" customWidth="1"/>
    <col min="17" max="16384" width="14.5" style="17"/>
  </cols>
  <sheetData>
    <row r="1" spans="2:16" s="65" customFormat="1" ht="14.1" customHeight="1" x14ac:dyDescent="0.25"/>
    <row r="2" spans="2:16" s="65" customFormat="1" x14ac:dyDescent="0.25">
      <c r="B2" s="194"/>
      <c r="C2" s="195" t="s">
        <v>118</v>
      </c>
      <c r="D2" s="196"/>
      <c r="E2" s="196"/>
      <c r="F2" s="196"/>
      <c r="G2" s="196"/>
      <c r="H2" s="196"/>
      <c r="I2" s="196"/>
      <c r="J2" s="196"/>
      <c r="K2" s="196"/>
      <c r="L2" s="196"/>
      <c r="M2" s="196"/>
      <c r="N2" s="196"/>
      <c r="O2" s="196"/>
      <c r="P2" s="197"/>
    </row>
    <row r="3" spans="2:16" s="65" customFormat="1" ht="20.25" customHeight="1" x14ac:dyDescent="0.25">
      <c r="B3" s="194"/>
      <c r="C3" s="198"/>
      <c r="D3" s="199"/>
      <c r="E3" s="199"/>
      <c r="F3" s="199"/>
      <c r="G3" s="199"/>
      <c r="H3" s="199"/>
      <c r="I3" s="199"/>
      <c r="J3" s="199"/>
      <c r="K3" s="199"/>
      <c r="L3" s="199"/>
      <c r="M3" s="199"/>
      <c r="N3" s="199"/>
      <c r="O3" s="199"/>
      <c r="P3" s="200"/>
    </row>
    <row r="4" spans="2:16" s="65" customFormat="1" ht="53.1" customHeight="1" x14ac:dyDescent="0.25">
      <c r="B4" s="194"/>
      <c r="C4" s="198"/>
      <c r="D4" s="199"/>
      <c r="E4" s="199"/>
      <c r="F4" s="199"/>
      <c r="G4" s="199"/>
      <c r="H4" s="199"/>
      <c r="I4" s="199"/>
      <c r="J4" s="199"/>
      <c r="K4" s="199"/>
      <c r="L4" s="199"/>
      <c r="M4" s="199"/>
      <c r="N4" s="199"/>
      <c r="O4" s="199"/>
      <c r="P4" s="200"/>
    </row>
    <row r="5" spans="2:16" s="65" customFormat="1" x14ac:dyDescent="0.25">
      <c r="B5" s="201"/>
      <c r="C5" s="202"/>
      <c r="D5" s="202"/>
      <c r="E5" s="202"/>
      <c r="F5" s="202"/>
      <c r="G5" s="202"/>
      <c r="H5" s="202"/>
      <c r="I5" s="202"/>
      <c r="J5" s="202"/>
      <c r="K5" s="202"/>
      <c r="L5" s="202"/>
      <c r="M5" s="202"/>
      <c r="N5" s="202"/>
      <c r="O5" s="202"/>
      <c r="P5" s="203"/>
    </row>
    <row r="6" spans="2:16" x14ac:dyDescent="0.25">
      <c r="B6" s="18" t="s">
        <v>99</v>
      </c>
      <c r="C6" s="208" t="str">
        <f>IFERROR('1. Hoja de Vida'!C10,"")</f>
        <v>Control de humedad del archivo central.</v>
      </c>
      <c r="D6" s="209"/>
      <c r="E6" s="209"/>
      <c r="F6" s="209"/>
      <c r="G6" s="209"/>
      <c r="H6" s="209"/>
      <c r="I6" s="209"/>
      <c r="J6" s="209"/>
      <c r="K6" s="209"/>
      <c r="L6" s="209"/>
      <c r="M6" s="209"/>
      <c r="N6" s="209"/>
      <c r="O6" s="209"/>
      <c r="P6" s="210"/>
    </row>
    <row r="7" spans="2:16" ht="20.100000000000001" customHeight="1" x14ac:dyDescent="0.25">
      <c r="B7" s="19" t="s">
        <v>100</v>
      </c>
      <c r="C7" s="190" t="s">
        <v>35</v>
      </c>
      <c r="D7" s="191"/>
      <c r="E7" s="191"/>
      <c r="F7" s="191"/>
      <c r="G7" s="191"/>
      <c r="H7" s="191"/>
      <c r="I7" s="191"/>
      <c r="J7" s="191"/>
      <c r="K7" s="191"/>
      <c r="L7" s="191"/>
      <c r="M7" s="191"/>
      <c r="N7" s="191"/>
      <c r="O7" s="191"/>
      <c r="P7" s="216"/>
    </row>
    <row r="8" spans="2:16" ht="15.95" customHeight="1" x14ac:dyDescent="0.25">
      <c r="B8" s="66" t="s">
        <v>101</v>
      </c>
      <c r="C8" s="190" t="s">
        <v>96</v>
      </c>
      <c r="D8" s="191"/>
      <c r="E8" s="191"/>
      <c r="F8" s="191"/>
      <c r="G8" s="191"/>
      <c r="H8" s="191"/>
      <c r="I8" s="191"/>
      <c r="J8" s="192"/>
      <c r="K8" s="188" t="s">
        <v>98</v>
      </c>
      <c r="L8" s="189"/>
      <c r="M8" s="211" t="s">
        <v>205</v>
      </c>
      <c r="N8" s="212"/>
      <c r="O8" s="212"/>
      <c r="P8" s="213"/>
    </row>
    <row r="9" spans="2:16" x14ac:dyDescent="0.25">
      <c r="B9" s="66" t="s">
        <v>102</v>
      </c>
      <c r="C9" s="190" t="s">
        <v>198</v>
      </c>
      <c r="D9" s="191"/>
      <c r="E9" s="191"/>
      <c r="F9" s="191"/>
      <c r="G9" s="191"/>
      <c r="H9" s="191"/>
      <c r="I9" s="191"/>
      <c r="J9" s="191"/>
      <c r="K9" s="191"/>
      <c r="L9" s="191"/>
      <c r="M9" s="191"/>
      <c r="N9" s="191"/>
      <c r="O9" s="191"/>
      <c r="P9" s="216"/>
    </row>
    <row r="10" spans="2:16" s="65" customFormat="1" ht="6.95" customHeight="1" x14ac:dyDescent="0.25">
      <c r="B10" s="220"/>
      <c r="C10" s="221"/>
      <c r="D10" s="221"/>
      <c r="E10" s="221"/>
      <c r="F10" s="221"/>
      <c r="G10" s="221"/>
      <c r="H10" s="221"/>
      <c r="I10" s="221"/>
      <c r="J10" s="221"/>
      <c r="K10" s="221"/>
      <c r="L10" s="221"/>
      <c r="M10" s="221"/>
      <c r="N10" s="221"/>
      <c r="O10" s="221"/>
      <c r="P10" s="222"/>
    </row>
    <row r="11" spans="2:16" s="65" customFormat="1" x14ac:dyDescent="0.25">
      <c r="B11" s="217" t="s">
        <v>126</v>
      </c>
      <c r="C11" s="218"/>
      <c r="D11" s="218"/>
      <c r="E11" s="218"/>
      <c r="F11" s="218"/>
      <c r="G11" s="218"/>
      <c r="H11" s="218"/>
      <c r="I11" s="218"/>
      <c r="J11" s="218"/>
      <c r="K11" s="218"/>
      <c r="L11" s="218"/>
      <c r="M11" s="218"/>
      <c r="N11" s="218"/>
      <c r="O11" s="218"/>
      <c r="P11" s="219"/>
    </row>
    <row r="12" spans="2:16" s="65" customFormat="1" ht="15.95" customHeight="1" x14ac:dyDescent="0.25">
      <c r="B12" s="224" t="s">
        <v>156</v>
      </c>
      <c r="C12" s="223" t="s">
        <v>157</v>
      </c>
      <c r="D12" s="223"/>
      <c r="E12" s="214" t="s">
        <v>127</v>
      </c>
      <c r="F12" s="214"/>
      <c r="G12" s="214"/>
      <c r="H12" s="214"/>
      <c r="I12" s="214"/>
      <c r="J12" s="214"/>
      <c r="K12" s="214"/>
      <c r="L12" s="214"/>
      <c r="M12" s="214"/>
      <c r="N12" s="214"/>
      <c r="O12" s="214"/>
      <c r="P12" s="215"/>
    </row>
    <row r="13" spans="2:16" s="65" customFormat="1" x14ac:dyDescent="0.25">
      <c r="B13" s="225"/>
      <c r="C13" s="223"/>
      <c r="D13" s="223"/>
      <c r="E13" s="67" t="s">
        <v>88</v>
      </c>
      <c r="F13" s="68" t="s">
        <v>103</v>
      </c>
      <c r="G13" s="68" t="s">
        <v>104</v>
      </c>
      <c r="H13" s="68" t="s">
        <v>105</v>
      </c>
      <c r="I13" s="68" t="s">
        <v>106</v>
      </c>
      <c r="J13" s="68" t="s">
        <v>107</v>
      </c>
      <c r="K13" s="68" t="s">
        <v>108</v>
      </c>
      <c r="L13" s="68" t="s">
        <v>109</v>
      </c>
      <c r="M13" s="68" t="s">
        <v>110</v>
      </c>
      <c r="N13" s="68" t="s">
        <v>111</v>
      </c>
      <c r="O13" s="68" t="s">
        <v>112</v>
      </c>
      <c r="P13" s="69" t="s">
        <v>113</v>
      </c>
    </row>
    <row r="14" spans="2:16" ht="34.5" customHeight="1" x14ac:dyDescent="0.25">
      <c r="B14" s="90" t="str">
        <f>IFERROR('1. Hoja de Vida'!F12,"")</f>
        <v>Condición de humedad registrada</v>
      </c>
      <c r="C14" s="193" t="s">
        <v>196</v>
      </c>
      <c r="D14" s="193"/>
      <c r="E14" s="113"/>
      <c r="F14" s="113"/>
      <c r="G14" s="113"/>
      <c r="H14" s="113"/>
      <c r="I14" s="113"/>
      <c r="J14" s="113"/>
      <c r="K14" s="114">
        <v>0.63009999999999999</v>
      </c>
      <c r="L14" s="114">
        <v>0.5968</v>
      </c>
      <c r="M14" s="114">
        <v>0.58389999999999997</v>
      </c>
      <c r="N14" s="114">
        <v>0.58430000000000004</v>
      </c>
      <c r="O14" s="114">
        <v>0.67900000000000005</v>
      </c>
      <c r="P14" s="122">
        <v>0.60360000000000003</v>
      </c>
    </row>
    <row r="15" spans="2:16" ht="45" customHeight="1" x14ac:dyDescent="0.25">
      <c r="B15" s="90" t="str">
        <f>IFERROR('1. Hoja de Vida'!F13,"")</f>
        <v>Condición de humedad entre el rango  permitido</v>
      </c>
      <c r="C15" s="193" t="s">
        <v>197</v>
      </c>
      <c r="D15" s="193"/>
      <c r="E15" s="91"/>
      <c r="F15" s="91"/>
      <c r="G15" s="91"/>
      <c r="H15" s="91"/>
      <c r="I15" s="91"/>
      <c r="J15" s="104"/>
      <c r="K15" s="104">
        <v>0.52500000000000002</v>
      </c>
      <c r="L15" s="104">
        <v>0.52500000000000002</v>
      </c>
      <c r="M15" s="104">
        <v>0.52500000000000002</v>
      </c>
      <c r="N15" s="104">
        <v>0.52500000000000002</v>
      </c>
      <c r="O15" s="104">
        <v>0.52500000000000002</v>
      </c>
      <c r="P15" s="104">
        <v>0.52500000000000002</v>
      </c>
    </row>
    <row r="16" spans="2:16" x14ac:dyDescent="0.25">
      <c r="B16" s="226" t="s">
        <v>124</v>
      </c>
      <c r="C16" s="226"/>
      <c r="D16" s="226"/>
      <c r="E16" s="20"/>
      <c r="F16" s="21"/>
      <c r="G16" s="21"/>
      <c r="H16" s="21"/>
      <c r="I16" s="21"/>
      <c r="J16" s="21"/>
      <c r="K16" s="21"/>
      <c r="L16" s="21"/>
      <c r="M16" s="21"/>
      <c r="N16" s="21"/>
      <c r="O16" s="21"/>
      <c r="P16" s="22"/>
    </row>
    <row r="17" spans="2:16" x14ac:dyDescent="0.25">
      <c r="B17" s="226" t="s">
        <v>130</v>
      </c>
      <c r="C17" s="226"/>
      <c r="D17" s="226"/>
      <c r="E17" s="28" t="str">
        <f>IFERROR((E14/E15),"")</f>
        <v/>
      </c>
      <c r="F17" s="85" t="str">
        <f>IFERROR((F14/F15),"")</f>
        <v/>
      </c>
      <c r="G17" s="85" t="str">
        <f t="shared" ref="G17:P17" si="0">IFERROR((G14/G15),"")</f>
        <v/>
      </c>
      <c r="H17" s="85" t="str">
        <f t="shared" si="0"/>
        <v/>
      </c>
      <c r="I17" s="85" t="str">
        <f t="shared" si="0"/>
        <v/>
      </c>
      <c r="J17" s="85" t="str">
        <f t="shared" si="0"/>
        <v/>
      </c>
      <c r="K17" s="85">
        <f t="shared" si="0"/>
        <v>1.200190476190476</v>
      </c>
      <c r="L17" s="85">
        <f t="shared" si="0"/>
        <v>1.1367619047619046</v>
      </c>
      <c r="M17" s="85">
        <f t="shared" si="0"/>
        <v>1.1121904761904762</v>
      </c>
      <c r="N17" s="85">
        <f t="shared" si="0"/>
        <v>1.1129523809523809</v>
      </c>
      <c r="O17" s="85">
        <f t="shared" si="0"/>
        <v>1.2933333333333334</v>
      </c>
      <c r="P17" s="86">
        <f t="shared" si="0"/>
        <v>1.1497142857142857</v>
      </c>
    </row>
    <row r="18" spans="2:16" s="65" customFormat="1" x14ac:dyDescent="0.25">
      <c r="B18" s="70"/>
      <c r="C18" s="71"/>
      <c r="D18" s="71"/>
      <c r="E18" s="71"/>
      <c r="F18" s="71"/>
      <c r="G18" s="71"/>
      <c r="H18" s="71"/>
      <c r="I18" s="71"/>
      <c r="J18" s="71"/>
      <c r="K18" s="71"/>
      <c r="L18" s="71"/>
      <c r="M18" s="71"/>
      <c r="N18" s="71"/>
      <c r="O18" s="71"/>
      <c r="P18" s="72"/>
    </row>
    <row r="19" spans="2:16" s="65" customFormat="1" x14ac:dyDescent="0.25">
      <c r="B19" s="185" t="s">
        <v>89</v>
      </c>
      <c r="C19" s="186"/>
      <c r="D19" s="186"/>
      <c r="E19" s="186"/>
      <c r="F19" s="186"/>
      <c r="G19" s="186"/>
      <c r="H19" s="186"/>
      <c r="I19" s="186"/>
      <c r="J19" s="186"/>
      <c r="K19" s="186"/>
      <c r="L19" s="186"/>
      <c r="M19" s="186"/>
      <c r="N19" s="186"/>
      <c r="O19" s="186"/>
      <c r="P19" s="187"/>
    </row>
    <row r="20" spans="2:16" x14ac:dyDescent="0.25">
      <c r="B20" s="176" t="s">
        <v>136</v>
      </c>
      <c r="C20" s="177"/>
      <c r="D20" s="177"/>
      <c r="E20" s="177"/>
      <c r="F20" s="177"/>
      <c r="G20" s="178"/>
      <c r="H20" s="182" t="s">
        <v>129</v>
      </c>
      <c r="I20" s="182"/>
      <c r="J20" s="182"/>
      <c r="K20" s="182"/>
      <c r="L20" s="183" t="s">
        <v>90</v>
      </c>
      <c r="M20" s="183"/>
      <c r="N20" s="183"/>
      <c r="O20" s="183"/>
      <c r="P20" s="183"/>
    </row>
    <row r="21" spans="2:16" ht="24" customHeight="1" x14ac:dyDescent="0.25">
      <c r="B21" s="179"/>
      <c r="C21" s="180"/>
      <c r="D21" s="180"/>
      <c r="E21" s="180"/>
      <c r="F21" s="180"/>
      <c r="G21" s="181"/>
      <c r="H21" s="82" t="s">
        <v>93</v>
      </c>
      <c r="I21" s="82" t="s">
        <v>114</v>
      </c>
      <c r="J21" s="82" t="s">
        <v>95</v>
      </c>
      <c r="K21" s="82" t="s">
        <v>96</v>
      </c>
      <c r="L21" s="83" t="s">
        <v>91</v>
      </c>
      <c r="M21" s="184" t="s">
        <v>92</v>
      </c>
      <c r="N21" s="184"/>
      <c r="O21" s="184"/>
      <c r="P21" s="184"/>
    </row>
    <row r="22" spans="2:16" ht="20.100000000000001" customHeight="1" x14ac:dyDescent="0.25">
      <c r="B22" s="157" t="s">
        <v>128</v>
      </c>
      <c r="C22" s="158"/>
      <c r="D22" s="158"/>
      <c r="E22" s="158"/>
      <c r="F22" s="158"/>
      <c r="G22" s="159"/>
      <c r="H22" s="26" t="str">
        <f>IFERROR(AVERAGE(E17:G17),"")</f>
        <v/>
      </c>
      <c r="I22" s="26" t="str">
        <f>IFERROR(AVERAGE(H17:J17),"")</f>
        <v/>
      </c>
      <c r="J22" s="115">
        <f>IFERROR(AVERAGE(K17:M17),"")</f>
        <v>1.1497142857142857</v>
      </c>
      <c r="K22" s="26">
        <f>IFERROR(AVERAGE(N17:P17),"")</f>
        <v>1.1853333333333333</v>
      </c>
      <c r="L22" s="84"/>
      <c r="M22" s="172"/>
      <c r="N22" s="172"/>
      <c r="O22" s="172"/>
      <c r="P22" s="172"/>
    </row>
    <row r="23" spans="2:16" ht="20.100000000000001" customHeight="1" x14ac:dyDescent="0.25">
      <c r="B23" s="160" t="s">
        <v>125</v>
      </c>
      <c r="C23" s="161"/>
      <c r="D23" s="161"/>
      <c r="E23" s="161"/>
      <c r="F23" s="161"/>
      <c r="G23" s="162"/>
      <c r="H23" s="173">
        <f>IFERROR((AVERAGE(J22:K22)/('1. Hoja de Vida'!C14)),"")</f>
        <v>1.1675238095238094</v>
      </c>
      <c r="I23" s="174"/>
      <c r="J23" s="174"/>
      <c r="K23" s="175"/>
      <c r="L23" s="84"/>
      <c r="M23" s="172"/>
      <c r="N23" s="172"/>
      <c r="O23" s="172"/>
      <c r="P23" s="172"/>
    </row>
    <row r="24" spans="2:16" ht="9.9499999999999993" customHeight="1" x14ac:dyDescent="0.25">
      <c r="B24" s="23"/>
      <c r="C24" s="24"/>
      <c r="D24" s="24"/>
      <c r="E24" s="24"/>
      <c r="F24" s="24"/>
      <c r="G24" s="24"/>
      <c r="H24" s="24"/>
      <c r="I24" s="24"/>
      <c r="J24" s="24"/>
      <c r="K24" s="24"/>
      <c r="L24" s="24"/>
      <c r="M24" s="24"/>
      <c r="N24" s="24"/>
      <c r="O24" s="24"/>
      <c r="P24" s="25"/>
    </row>
    <row r="25" spans="2:16" x14ac:dyDescent="0.25">
      <c r="B25" s="169" t="s">
        <v>135</v>
      </c>
      <c r="C25" s="170"/>
      <c r="D25" s="170"/>
      <c r="E25" s="170"/>
      <c r="F25" s="170"/>
      <c r="G25" s="170"/>
      <c r="H25" s="170"/>
      <c r="I25" s="170"/>
      <c r="J25" s="170"/>
      <c r="K25" s="170"/>
      <c r="L25" s="170"/>
      <c r="M25" s="170"/>
      <c r="N25" s="170"/>
      <c r="O25" s="170"/>
      <c r="P25" s="171"/>
    </row>
    <row r="26" spans="2:16" ht="29.25" customHeight="1" x14ac:dyDescent="0.25">
      <c r="B26" s="73" t="s">
        <v>139</v>
      </c>
      <c r="C26" s="204"/>
      <c r="D26" s="205"/>
      <c r="E26" s="205"/>
      <c r="F26" s="205"/>
      <c r="G26" s="205"/>
      <c r="H26" s="205"/>
      <c r="I26" s="205"/>
      <c r="J26" s="205"/>
      <c r="K26" s="205"/>
      <c r="L26" s="205"/>
      <c r="M26" s="205"/>
      <c r="N26" s="205"/>
      <c r="O26" s="205"/>
      <c r="P26" s="206"/>
    </row>
    <row r="27" spans="2:16" x14ac:dyDescent="0.25">
      <c r="B27" s="74" t="s">
        <v>140</v>
      </c>
      <c r="C27" s="207"/>
      <c r="D27" s="205"/>
      <c r="E27" s="205"/>
      <c r="F27" s="205"/>
      <c r="G27" s="205"/>
      <c r="H27" s="205"/>
      <c r="I27" s="205"/>
      <c r="J27" s="205"/>
      <c r="K27" s="205"/>
      <c r="L27" s="205"/>
      <c r="M27" s="205"/>
      <c r="N27" s="205"/>
      <c r="O27" s="205"/>
      <c r="P27" s="206"/>
    </row>
    <row r="28" spans="2:16" ht="49.5" customHeight="1" x14ac:dyDescent="0.25">
      <c r="B28" s="121" t="s">
        <v>141</v>
      </c>
      <c r="C28" s="163" t="s">
        <v>202</v>
      </c>
      <c r="D28" s="164"/>
      <c r="E28" s="164"/>
      <c r="F28" s="164"/>
      <c r="G28" s="164"/>
      <c r="H28" s="164"/>
      <c r="I28" s="164"/>
      <c r="J28" s="164"/>
      <c r="K28" s="164"/>
      <c r="L28" s="164"/>
      <c r="M28" s="164"/>
      <c r="N28" s="164"/>
      <c r="O28" s="164"/>
      <c r="P28" s="165"/>
    </row>
    <row r="29" spans="2:16" ht="60.75" customHeight="1" x14ac:dyDescent="0.25">
      <c r="B29" s="123" t="s">
        <v>142</v>
      </c>
      <c r="C29" s="166" t="s">
        <v>206</v>
      </c>
      <c r="D29" s="167"/>
      <c r="E29" s="167"/>
      <c r="F29" s="167"/>
      <c r="G29" s="167"/>
      <c r="H29" s="167"/>
      <c r="I29" s="167"/>
      <c r="J29" s="167"/>
      <c r="K29" s="167"/>
      <c r="L29" s="167"/>
      <c r="M29" s="167"/>
      <c r="N29" s="167"/>
      <c r="O29" s="167"/>
      <c r="P29" s="168"/>
    </row>
    <row r="30" spans="2:16" s="65" customFormat="1" x14ac:dyDescent="0.25"/>
    <row r="31" spans="2:16" s="65" customFormat="1" x14ac:dyDescent="0.25">
      <c r="B31" s="156" t="s">
        <v>134</v>
      </c>
      <c r="C31" s="156"/>
      <c r="D31" s="156"/>
      <c r="E31" s="156"/>
      <c r="F31" s="112"/>
      <c r="G31" s="155"/>
      <c r="H31" s="155"/>
    </row>
    <row r="32" spans="2:16" s="65" customFormat="1" ht="31.5" x14ac:dyDescent="0.25">
      <c r="B32" s="75" t="s">
        <v>132</v>
      </c>
      <c r="C32" s="92" t="s">
        <v>133</v>
      </c>
      <c r="D32" s="92" t="s">
        <v>188</v>
      </c>
      <c r="E32" s="92" t="s">
        <v>130</v>
      </c>
      <c r="F32" s="98"/>
      <c r="G32" s="97"/>
      <c r="H32" s="98"/>
    </row>
    <row r="33" spans="2:16" s="65" customFormat="1" x14ac:dyDescent="0.25">
      <c r="B33" s="76" t="s">
        <v>131</v>
      </c>
      <c r="C33" s="77" t="s">
        <v>123</v>
      </c>
      <c r="D33" s="77" t="s">
        <v>123</v>
      </c>
      <c r="E33" s="77" t="s">
        <v>123</v>
      </c>
      <c r="F33" s="99"/>
      <c r="G33" s="97"/>
      <c r="H33" s="99"/>
      <c r="I33" s="93"/>
      <c r="J33" s="93"/>
      <c r="K33" s="93"/>
      <c r="L33" s="93"/>
      <c r="M33" s="93"/>
      <c r="N33" s="93"/>
      <c r="O33" s="93"/>
      <c r="P33" s="93"/>
    </row>
    <row r="34" spans="2:16" s="65" customFormat="1" ht="33.950000000000003" customHeight="1" x14ac:dyDescent="0.3">
      <c r="B34" s="107" t="s">
        <v>194</v>
      </c>
      <c r="C34" s="78" t="s">
        <v>201</v>
      </c>
      <c r="D34" s="108" t="s">
        <v>191</v>
      </c>
      <c r="E34" s="109">
        <v>0.8</v>
      </c>
      <c r="F34" s="100"/>
      <c r="G34" s="97"/>
      <c r="H34" s="100"/>
      <c r="I34" s="96"/>
      <c r="J34" s="96"/>
      <c r="K34" s="96"/>
      <c r="L34" s="96"/>
      <c r="M34" s="96"/>
      <c r="N34" s="96"/>
      <c r="O34" s="96"/>
      <c r="P34" s="96"/>
    </row>
    <row r="35" spans="2:16" s="65" customFormat="1" ht="36.950000000000003" customHeight="1" x14ac:dyDescent="0.25">
      <c r="B35" s="79" t="s">
        <v>192</v>
      </c>
      <c r="C35" s="78" t="s">
        <v>199</v>
      </c>
      <c r="D35" s="105" t="s">
        <v>190</v>
      </c>
      <c r="E35" s="110">
        <v>0.9</v>
      </c>
      <c r="F35" s="101"/>
      <c r="G35" s="97"/>
      <c r="H35" s="101"/>
      <c r="I35" s="94"/>
      <c r="J35" s="94"/>
      <c r="K35" s="94"/>
      <c r="L35" s="94"/>
      <c r="M35" s="94"/>
      <c r="N35" s="94"/>
      <c r="O35" s="94"/>
      <c r="P35" s="94"/>
    </row>
    <row r="36" spans="2:16" s="65" customFormat="1" ht="26.1" customHeight="1" x14ac:dyDescent="0.25">
      <c r="B36" s="80" t="s">
        <v>193</v>
      </c>
      <c r="C36" s="81" t="s">
        <v>200</v>
      </c>
      <c r="D36" s="106" t="s">
        <v>189</v>
      </c>
      <c r="E36" s="111">
        <v>1</v>
      </c>
      <c r="F36" s="99"/>
      <c r="G36" s="102"/>
      <c r="H36" s="103"/>
      <c r="I36" s="94"/>
      <c r="J36" s="94"/>
      <c r="K36" s="94"/>
      <c r="L36" s="94"/>
      <c r="M36" s="94"/>
      <c r="N36" s="94"/>
      <c r="O36" s="94"/>
      <c r="P36" s="94"/>
    </row>
    <row r="37" spans="2:16" s="65" customFormat="1" ht="20.25" x14ac:dyDescent="0.3">
      <c r="F37" s="95"/>
      <c r="G37" s="94"/>
      <c r="H37" s="94"/>
      <c r="I37" s="94"/>
      <c r="J37" s="94"/>
      <c r="K37" s="94"/>
      <c r="L37" s="94"/>
      <c r="M37" s="94"/>
      <c r="N37" s="94"/>
      <c r="O37" s="94"/>
      <c r="P37" s="94"/>
    </row>
    <row r="38" spans="2:16" s="65" customFormat="1" ht="20.25" x14ac:dyDescent="0.3">
      <c r="F38" s="95"/>
      <c r="G38" s="94"/>
      <c r="H38" s="94"/>
      <c r="I38" s="94"/>
      <c r="J38" s="94"/>
      <c r="K38" s="94"/>
      <c r="L38" s="94"/>
      <c r="M38" s="94"/>
      <c r="N38" s="94"/>
      <c r="O38" s="94"/>
      <c r="P38" s="94"/>
    </row>
    <row r="39" spans="2:16" s="65" customFormat="1" x14ac:dyDescent="0.25">
      <c r="D39" s="117">
        <v>45</v>
      </c>
      <c r="E39" s="117">
        <v>52.5</v>
      </c>
      <c r="F39" s="118">
        <f>+D39/E39</f>
        <v>0.8571428571428571</v>
      </c>
      <c r="G39" s="119">
        <f>+D39/E39</f>
        <v>0.8571428571428571</v>
      </c>
      <c r="H39" s="120"/>
      <c r="I39" s="94"/>
      <c r="J39" s="94"/>
      <c r="K39" s="94"/>
      <c r="L39" s="94"/>
      <c r="M39" s="94"/>
      <c r="N39" s="94"/>
      <c r="O39" s="94"/>
      <c r="P39" s="94"/>
    </row>
    <row r="40" spans="2:16" s="65" customFormat="1" x14ac:dyDescent="0.25">
      <c r="D40" s="117">
        <v>60.999000000000002</v>
      </c>
      <c r="E40" s="117">
        <v>52.5</v>
      </c>
      <c r="F40" s="118">
        <f>+D40/E40</f>
        <v>1.1618857142857144</v>
      </c>
      <c r="G40" s="119">
        <f t="shared" ref="G40:G46" si="1">+D40/E40</f>
        <v>1.1618857142857144</v>
      </c>
      <c r="H40" s="120">
        <v>45</v>
      </c>
      <c r="I40" s="94"/>
      <c r="J40" s="94"/>
      <c r="K40" s="94"/>
      <c r="L40" s="94"/>
      <c r="M40" s="94"/>
      <c r="N40" s="94"/>
      <c r="O40" s="94"/>
      <c r="P40" s="94"/>
    </row>
    <row r="41" spans="2:16" s="65" customFormat="1" x14ac:dyDescent="0.25">
      <c r="D41" s="117">
        <v>40</v>
      </c>
      <c r="E41" s="117">
        <v>52.5</v>
      </c>
      <c r="F41" s="118">
        <f t="shared" ref="F41:F46" si="2">+D41/E41</f>
        <v>0.76190476190476186</v>
      </c>
      <c r="G41" s="119">
        <f t="shared" si="1"/>
        <v>0.76190476190476186</v>
      </c>
      <c r="H41" s="120">
        <v>60</v>
      </c>
      <c r="I41" s="94"/>
      <c r="J41" s="94"/>
      <c r="K41" s="94"/>
      <c r="L41" s="94"/>
      <c r="M41" s="94"/>
      <c r="N41" s="94"/>
      <c r="O41" s="94"/>
      <c r="P41" s="94"/>
    </row>
    <row r="42" spans="2:16" s="65" customFormat="1" x14ac:dyDescent="0.25">
      <c r="D42" s="117">
        <v>44.99</v>
      </c>
      <c r="E42" s="117">
        <v>52.5</v>
      </c>
      <c r="F42" s="118">
        <f t="shared" si="2"/>
        <v>0.85695238095238102</v>
      </c>
      <c r="G42" s="119">
        <f t="shared" si="1"/>
        <v>0.85695238095238102</v>
      </c>
      <c r="H42" s="120">
        <f>AVERAGE(H40:H41)</f>
        <v>52.5</v>
      </c>
      <c r="I42" s="94"/>
      <c r="J42" s="94"/>
      <c r="K42" s="94"/>
      <c r="L42" s="94"/>
      <c r="M42" s="94"/>
      <c r="N42" s="94"/>
      <c r="O42" s="94"/>
      <c r="P42" s="94"/>
    </row>
    <row r="43" spans="2:16" s="65" customFormat="1" x14ac:dyDescent="0.25">
      <c r="D43" s="117">
        <v>61</v>
      </c>
      <c r="E43" s="117">
        <v>52.5</v>
      </c>
      <c r="F43" s="118">
        <f t="shared" si="2"/>
        <v>1.161904761904762</v>
      </c>
      <c r="G43" s="119">
        <f t="shared" si="1"/>
        <v>1.161904761904762</v>
      </c>
      <c r="H43" s="120"/>
      <c r="I43" s="94"/>
      <c r="J43" s="94"/>
      <c r="K43" s="94"/>
      <c r="L43" s="94"/>
      <c r="M43" s="94"/>
      <c r="N43" s="94"/>
      <c r="O43" s="94"/>
      <c r="P43" s="94"/>
    </row>
    <row r="44" spans="2:16" s="65" customFormat="1" x14ac:dyDescent="0.25">
      <c r="D44" s="117">
        <v>65.989999999999995</v>
      </c>
      <c r="E44" s="117">
        <v>52.5</v>
      </c>
      <c r="F44" s="118">
        <f t="shared" si="2"/>
        <v>1.2569523809523808</v>
      </c>
      <c r="G44" s="119">
        <f t="shared" si="1"/>
        <v>1.2569523809523808</v>
      </c>
      <c r="H44" s="117"/>
    </row>
    <row r="45" spans="2:16" s="65" customFormat="1" x14ac:dyDescent="0.25">
      <c r="D45" s="117">
        <v>39.999000000000002</v>
      </c>
      <c r="E45" s="117">
        <v>52.5</v>
      </c>
      <c r="F45" s="118">
        <f t="shared" si="2"/>
        <v>0.76188571428571428</v>
      </c>
      <c r="G45" s="119">
        <f t="shared" si="1"/>
        <v>0.76188571428571428</v>
      </c>
      <c r="H45" s="117"/>
    </row>
    <row r="46" spans="2:16" s="65" customFormat="1" x14ac:dyDescent="0.25">
      <c r="D46" s="117">
        <v>66</v>
      </c>
      <c r="E46" s="117">
        <v>52.5</v>
      </c>
      <c r="F46" s="118">
        <f t="shared" si="2"/>
        <v>1.2571428571428571</v>
      </c>
      <c r="G46" s="119">
        <f t="shared" si="1"/>
        <v>1.2571428571428571</v>
      </c>
      <c r="H46" s="117"/>
    </row>
    <row r="47" spans="2:16" s="65" customFormat="1" x14ac:dyDescent="0.25">
      <c r="D47" s="117"/>
      <c r="E47" s="117"/>
      <c r="F47" s="117"/>
      <c r="G47" s="117"/>
      <c r="H47" s="117"/>
    </row>
    <row r="48" spans="2:16" s="65" customFormat="1" x14ac:dyDescent="0.25">
      <c r="D48" s="116"/>
      <c r="E48" s="116"/>
      <c r="F48" s="116"/>
      <c r="G48" s="116"/>
      <c r="H48" s="116"/>
    </row>
    <row r="49" spans="4:8" s="65" customFormat="1" x14ac:dyDescent="0.25">
      <c r="D49" s="116"/>
      <c r="E49" s="116"/>
      <c r="F49" s="116"/>
      <c r="G49" s="116"/>
      <c r="H49" s="116"/>
    </row>
    <row r="50" spans="4:8" s="65" customFormat="1" x14ac:dyDescent="0.25"/>
    <row r="51" spans="4:8" s="65" customFormat="1" x14ac:dyDescent="0.25"/>
    <row r="52" spans="4:8" s="65" customFormat="1" x14ac:dyDescent="0.25"/>
    <row r="53" spans="4:8" s="65" customFormat="1" x14ac:dyDescent="0.25"/>
    <row r="54" spans="4:8" s="65" customFormat="1" x14ac:dyDescent="0.25"/>
    <row r="55" spans="4:8" s="65" customFormat="1" x14ac:dyDescent="0.25"/>
    <row r="56" spans="4:8" s="65" customFormat="1" x14ac:dyDescent="0.25"/>
    <row r="57" spans="4:8" s="65" customFormat="1" x14ac:dyDescent="0.25"/>
    <row r="58" spans="4:8" s="65" customFormat="1" x14ac:dyDescent="0.25"/>
    <row r="59" spans="4:8" s="65" customFormat="1" x14ac:dyDescent="0.25"/>
    <row r="60" spans="4:8" s="65" customFormat="1" x14ac:dyDescent="0.25"/>
    <row r="61" spans="4:8" s="65" customFormat="1" x14ac:dyDescent="0.25"/>
    <row r="62" spans="4:8" s="65" customFormat="1" x14ac:dyDescent="0.25"/>
    <row r="63" spans="4:8" s="65" customFormat="1" x14ac:dyDescent="0.25"/>
    <row r="64" spans="4:8" s="65" customFormat="1" x14ac:dyDescent="0.25"/>
    <row r="65" s="65" customFormat="1" x14ac:dyDescent="0.25"/>
    <row r="66" s="65" customFormat="1" x14ac:dyDescent="0.25"/>
    <row r="67" s="65" customFormat="1" x14ac:dyDescent="0.25"/>
    <row r="68" s="65" customFormat="1" x14ac:dyDescent="0.25"/>
    <row r="69" s="65" customFormat="1" x14ac:dyDescent="0.25"/>
    <row r="70" s="65" customFormat="1" x14ac:dyDescent="0.25"/>
    <row r="71" s="65" customFormat="1" x14ac:dyDescent="0.25"/>
    <row r="72" s="65" customFormat="1" x14ac:dyDescent="0.25"/>
    <row r="73" s="65" customFormat="1" x14ac:dyDescent="0.25"/>
    <row r="74" s="65" customFormat="1" x14ac:dyDescent="0.25"/>
    <row r="75" s="65" customFormat="1" x14ac:dyDescent="0.25"/>
    <row r="76" s="65" customFormat="1" x14ac:dyDescent="0.25"/>
    <row r="77" s="65" customFormat="1" x14ac:dyDescent="0.25"/>
    <row r="78" s="65" customFormat="1" x14ac:dyDescent="0.25"/>
    <row r="79" s="65" customFormat="1" x14ac:dyDescent="0.25"/>
    <row r="80" s="65" customFormat="1" x14ac:dyDescent="0.25"/>
    <row r="81" s="65" customFormat="1" x14ac:dyDescent="0.25"/>
    <row r="82" s="65" customFormat="1" x14ac:dyDescent="0.25"/>
    <row r="83" s="65" customFormat="1" x14ac:dyDescent="0.25"/>
    <row r="84" s="65" customFormat="1" x14ac:dyDescent="0.25"/>
    <row r="85" s="65" customFormat="1" x14ac:dyDescent="0.25"/>
    <row r="86" s="65" customFormat="1" x14ac:dyDescent="0.25"/>
    <row r="87" s="65" customFormat="1" x14ac:dyDescent="0.25"/>
    <row r="88" s="65" customFormat="1" x14ac:dyDescent="0.25"/>
    <row r="89" s="65" customFormat="1" x14ac:dyDescent="0.25"/>
    <row r="90" s="65" customFormat="1" x14ac:dyDescent="0.25"/>
    <row r="91" s="65" customFormat="1" x14ac:dyDescent="0.25"/>
    <row r="92" s="65" customFormat="1" x14ac:dyDescent="0.25"/>
    <row r="93" s="65" customFormat="1" x14ac:dyDescent="0.25"/>
    <row r="94" s="65" customFormat="1" x14ac:dyDescent="0.25"/>
    <row r="95" s="65" customFormat="1" x14ac:dyDescent="0.25"/>
    <row r="96" s="65" customFormat="1" x14ac:dyDescent="0.25"/>
    <row r="97" s="65" customFormat="1" x14ac:dyDescent="0.25"/>
    <row r="98" s="65" customFormat="1" x14ac:dyDescent="0.25"/>
    <row r="99" s="65" customFormat="1" x14ac:dyDescent="0.25"/>
    <row r="100" s="65" customFormat="1" x14ac:dyDescent="0.25"/>
    <row r="101" s="65" customFormat="1" x14ac:dyDescent="0.25"/>
    <row r="102" s="65" customFormat="1" x14ac:dyDescent="0.25"/>
    <row r="103" s="65" customFormat="1" x14ac:dyDescent="0.25"/>
    <row r="104" s="65" customFormat="1" x14ac:dyDescent="0.25"/>
    <row r="105" s="65" customFormat="1" x14ac:dyDescent="0.25"/>
    <row r="106" s="65" customFormat="1" x14ac:dyDescent="0.25"/>
    <row r="107" s="65" customFormat="1" x14ac:dyDescent="0.25"/>
    <row r="108" s="65" customFormat="1" x14ac:dyDescent="0.25"/>
    <row r="109" s="65" customFormat="1" x14ac:dyDescent="0.25"/>
    <row r="110" s="65" customFormat="1" x14ac:dyDescent="0.25"/>
    <row r="111" s="65" customFormat="1" x14ac:dyDescent="0.25"/>
    <row r="112" s="65" customFormat="1" x14ac:dyDescent="0.25"/>
    <row r="113" s="65" customFormat="1" x14ac:dyDescent="0.25"/>
    <row r="114" s="65" customFormat="1" x14ac:dyDescent="0.25"/>
    <row r="115" s="65" customFormat="1" x14ac:dyDescent="0.25"/>
    <row r="116" s="65" customFormat="1" x14ac:dyDescent="0.25"/>
    <row r="117" s="65" customFormat="1" x14ac:dyDescent="0.25"/>
    <row r="118" s="65" customFormat="1" x14ac:dyDescent="0.25"/>
    <row r="119" s="65" customFormat="1" x14ac:dyDescent="0.25"/>
    <row r="120" s="65" customFormat="1" x14ac:dyDescent="0.25"/>
    <row r="121" s="65" customFormat="1" x14ac:dyDescent="0.25"/>
    <row r="122" s="65" customFormat="1" x14ac:dyDescent="0.25"/>
    <row r="123" s="65" customFormat="1" x14ac:dyDescent="0.25"/>
    <row r="124" s="65" customFormat="1" x14ac:dyDescent="0.25"/>
    <row r="125" s="65" customFormat="1" x14ac:dyDescent="0.25"/>
    <row r="126" s="65" customFormat="1" x14ac:dyDescent="0.25"/>
    <row r="127" s="65" customFormat="1" x14ac:dyDescent="0.25"/>
    <row r="128" s="65" customFormat="1" x14ac:dyDescent="0.25"/>
    <row r="129" s="65" customFormat="1" x14ac:dyDescent="0.25"/>
    <row r="130" s="65" customFormat="1" x14ac:dyDescent="0.25"/>
    <row r="131" s="65" customFormat="1" x14ac:dyDescent="0.25"/>
    <row r="132" s="65" customFormat="1" x14ac:dyDescent="0.25"/>
    <row r="133" s="65" customFormat="1" x14ac:dyDescent="0.25"/>
    <row r="134" s="65" customFormat="1" x14ac:dyDescent="0.25"/>
    <row r="135" s="65" customFormat="1" x14ac:dyDescent="0.25"/>
    <row r="136" s="65" customFormat="1" x14ac:dyDescent="0.25"/>
    <row r="137" s="65" customFormat="1" x14ac:dyDescent="0.25"/>
    <row r="138" s="65" customFormat="1" x14ac:dyDescent="0.25"/>
    <row r="139" s="65" customFormat="1" x14ac:dyDescent="0.25"/>
    <row r="140" s="65" customFormat="1" x14ac:dyDescent="0.25"/>
    <row r="141" s="65" customFormat="1" x14ac:dyDescent="0.25"/>
    <row r="142" s="65" customFormat="1" x14ac:dyDescent="0.25"/>
    <row r="143" s="65" customFormat="1" x14ac:dyDescent="0.25"/>
    <row r="144" s="65" customFormat="1" x14ac:dyDescent="0.25"/>
    <row r="145" s="65" customFormat="1" x14ac:dyDescent="0.25"/>
    <row r="146" s="65" customFormat="1" x14ac:dyDescent="0.25"/>
    <row r="147" s="65" customFormat="1" x14ac:dyDescent="0.25"/>
    <row r="148" s="65" customFormat="1" x14ac:dyDescent="0.25"/>
    <row r="149" s="65" customFormat="1" x14ac:dyDescent="0.25"/>
    <row r="150" s="65" customFormat="1" x14ac:dyDescent="0.25"/>
    <row r="151" s="65" customFormat="1" x14ac:dyDescent="0.25"/>
    <row r="152" s="65" customFormat="1" x14ac:dyDescent="0.25"/>
    <row r="153" s="65" customFormat="1" x14ac:dyDescent="0.25"/>
    <row r="154" s="65" customFormat="1" x14ac:dyDescent="0.25"/>
    <row r="155" s="65" customFormat="1" x14ac:dyDescent="0.25"/>
    <row r="156" s="65" customFormat="1" x14ac:dyDescent="0.25"/>
    <row r="157" s="65" customFormat="1" x14ac:dyDescent="0.25"/>
    <row r="158" s="65" customFormat="1" x14ac:dyDescent="0.25"/>
    <row r="159" s="65" customFormat="1" x14ac:dyDescent="0.25"/>
    <row r="160" s="65" customFormat="1" x14ac:dyDescent="0.25"/>
    <row r="161" s="65" customFormat="1" x14ac:dyDescent="0.25"/>
    <row r="162" s="65" customFormat="1" x14ac:dyDescent="0.25"/>
    <row r="163" s="65" customFormat="1" x14ac:dyDescent="0.25"/>
    <row r="164" s="65" customFormat="1" x14ac:dyDescent="0.25"/>
    <row r="165" s="65" customFormat="1" x14ac:dyDescent="0.25"/>
    <row r="166" s="65" customFormat="1" x14ac:dyDescent="0.25"/>
    <row r="167" s="65" customFormat="1" x14ac:dyDescent="0.25"/>
    <row r="168" s="65" customFormat="1" x14ac:dyDescent="0.25"/>
    <row r="169" s="65" customFormat="1" x14ac:dyDescent="0.25"/>
    <row r="170" s="65" customFormat="1" x14ac:dyDescent="0.25"/>
    <row r="171" s="65" customFormat="1" x14ac:dyDescent="0.25"/>
    <row r="172" s="65" customFormat="1" x14ac:dyDescent="0.25"/>
    <row r="173" s="65" customFormat="1" x14ac:dyDescent="0.25"/>
    <row r="174" s="65" customFormat="1" x14ac:dyDescent="0.25"/>
    <row r="175" s="65" customFormat="1" x14ac:dyDescent="0.25"/>
    <row r="176" s="65" customFormat="1" x14ac:dyDescent="0.25"/>
    <row r="177" s="65" customFormat="1" x14ac:dyDescent="0.25"/>
    <row r="178" s="65" customFormat="1" x14ac:dyDescent="0.25"/>
    <row r="179" s="65" customFormat="1" x14ac:dyDescent="0.25"/>
    <row r="180" s="65" customFormat="1" x14ac:dyDescent="0.25"/>
    <row r="181" s="65" customFormat="1" x14ac:dyDescent="0.25"/>
    <row r="182" s="65" customFormat="1" x14ac:dyDescent="0.25"/>
    <row r="183" s="65" customFormat="1" x14ac:dyDescent="0.25"/>
    <row r="184" s="65" customFormat="1" x14ac:dyDescent="0.25"/>
    <row r="185" s="65" customFormat="1" x14ac:dyDescent="0.25"/>
    <row r="186" s="65" customFormat="1" x14ac:dyDescent="0.25"/>
    <row r="187" s="65" customFormat="1" x14ac:dyDescent="0.25"/>
    <row r="188" s="65" customFormat="1" x14ac:dyDescent="0.25"/>
    <row r="189" s="65" customFormat="1" x14ac:dyDescent="0.25"/>
    <row r="190" s="65" customFormat="1" x14ac:dyDescent="0.25"/>
    <row r="191" s="65" customFormat="1" x14ac:dyDescent="0.25"/>
    <row r="192" s="65" customFormat="1" x14ac:dyDescent="0.25"/>
    <row r="193" s="65" customFormat="1" x14ac:dyDescent="0.25"/>
    <row r="194" s="65" customFormat="1" x14ac:dyDescent="0.25"/>
    <row r="195" s="65" customFormat="1" x14ac:dyDescent="0.25"/>
    <row r="196" s="65" customFormat="1" x14ac:dyDescent="0.25"/>
    <row r="197" s="65" customFormat="1" x14ac:dyDescent="0.25"/>
    <row r="198" s="65" customFormat="1" x14ac:dyDescent="0.25"/>
    <row r="199" s="65" customFormat="1" x14ac:dyDescent="0.25"/>
  </sheetData>
  <mergeCells count="35">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G31:H31"/>
    <mergeCell ref="B31:E31"/>
    <mergeCell ref="B22:G22"/>
    <mergeCell ref="B23:G23"/>
    <mergeCell ref="C28:P28"/>
    <mergeCell ref="C29:P29"/>
    <mergeCell ref="B25:P25"/>
    <mergeCell ref="M23:P23"/>
    <mergeCell ref="H23:K23"/>
  </mergeCells>
  <conditionalFormatting sqref="H22:K23">
    <cfRule type="cellIs" dxfId="10" priority="11" operator="between">
      <formula>0.8571</formula>
      <formula>1.1619</formula>
    </cfRule>
    <cfRule type="cellIs" dxfId="9" priority="10" operator="greaterThanOrEqual">
      <formula>1.2571</formula>
    </cfRule>
    <cfRule type="cellIs" dxfId="8" priority="9" operator="lessThanOrEqual">
      <formula>0.7618</formula>
    </cfRule>
    <cfRule type="containsBlanks" dxfId="7" priority="8">
      <formula>LEN(TRIM(H22))=0</formula>
    </cfRule>
    <cfRule type="cellIs" dxfId="6" priority="6" operator="between">
      <formula>1.1619</formula>
      <formula>1.257</formula>
    </cfRule>
    <cfRule type="cellIs" dxfId="5" priority="7" operator="between">
      <formula>0.7619</formula>
      <formula>0.857</formula>
    </cfRule>
  </conditionalFormatting>
  <conditionalFormatting sqref="E14:P14">
    <cfRule type="cellIs" dxfId="4" priority="5" operator="lessThanOrEqual">
      <formula>39%</formula>
    </cfRule>
    <cfRule type="cellIs" dxfId="3" priority="4" operator="greaterThanOrEqual">
      <formula>66%</formula>
    </cfRule>
    <cfRule type="cellIs" dxfId="2" priority="3" operator="between">
      <formula>40%</formula>
      <formula>44%</formula>
    </cfRule>
    <cfRule type="cellIs" dxfId="1" priority="2" operator="between">
      <formula>0.61</formula>
      <formula>0.65</formula>
    </cfRule>
    <cfRule type="cellIs" dxfId="0" priority="1" operator="between">
      <formula>0.45</formula>
      <formula>0.6</formula>
    </cfRule>
  </conditionalFormatting>
  <pageMargins left="0.75" right="0.75" top="1" bottom="1" header="0.3" footer="0.3"/>
  <pageSetup orientation="landscape" r:id="rId1"/>
  <ignoredErrors>
    <ignoredError sqref="G17:P17 B14:B15"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topLeftCell="A13" zoomScaleNormal="165" workbookViewId="0">
      <selection activeCell="D17" sqref="D17"/>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27" t="s">
        <v>44</v>
      </c>
      <c r="C2" s="227"/>
    </row>
    <row r="3" spans="2:8" x14ac:dyDescent="0.25">
      <c r="B3" s="9"/>
      <c r="C3" s="9"/>
    </row>
    <row r="4" spans="2:8" x14ac:dyDescent="0.25">
      <c r="B4" s="13" t="s">
        <v>45</v>
      </c>
      <c r="C4" s="13" t="s">
        <v>46</v>
      </c>
    </row>
    <row r="5" spans="2:8" x14ac:dyDescent="0.25">
      <c r="B5" s="228" t="s">
        <v>115</v>
      </c>
      <c r="C5" s="229"/>
    </row>
    <row r="6" spans="2:8" x14ac:dyDescent="0.25">
      <c r="B6" s="10" t="s">
        <v>143</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154</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30" t="s">
        <v>155</v>
      </c>
      <c r="C19" s="231"/>
    </row>
    <row r="20" spans="2:3" ht="24.95" customHeight="1" x14ac:dyDescent="0.25">
      <c r="B20" s="10" t="s">
        <v>158</v>
      </c>
      <c r="C20" s="31" t="s">
        <v>161</v>
      </c>
    </row>
    <row r="21" spans="2:3" ht="24.95" customHeight="1" x14ac:dyDescent="0.25">
      <c r="B21" s="29" t="s">
        <v>98</v>
      </c>
      <c r="C21" s="32" t="s">
        <v>165</v>
      </c>
    </row>
    <row r="22" spans="2:3" ht="48.95" customHeight="1" x14ac:dyDescent="0.25">
      <c r="B22" s="29" t="s">
        <v>156</v>
      </c>
      <c r="C22" s="30" t="s">
        <v>116</v>
      </c>
    </row>
    <row r="23" spans="2:3" ht="24.95" customHeight="1" x14ac:dyDescent="0.25">
      <c r="B23" s="29" t="s">
        <v>157</v>
      </c>
      <c r="C23" s="32" t="s">
        <v>162</v>
      </c>
    </row>
    <row r="24" spans="2:3" ht="66.95" customHeight="1" x14ac:dyDescent="0.25">
      <c r="B24" s="29" t="s">
        <v>124</v>
      </c>
      <c r="C24" s="30" t="s">
        <v>167</v>
      </c>
    </row>
    <row r="25" spans="2:3" ht="24.95" customHeight="1" x14ac:dyDescent="0.25">
      <c r="B25" s="10" t="s">
        <v>153</v>
      </c>
      <c r="C25" s="32" t="s">
        <v>163</v>
      </c>
    </row>
    <row r="26" spans="2:3" ht="24.95" customHeight="1" x14ac:dyDescent="0.25">
      <c r="B26" s="29" t="s">
        <v>136</v>
      </c>
      <c r="C26" s="32" t="s">
        <v>164</v>
      </c>
    </row>
    <row r="27" spans="2:3" x14ac:dyDescent="0.25">
      <c r="B27" s="228" t="s">
        <v>137</v>
      </c>
      <c r="C27" s="229"/>
    </row>
    <row r="28" spans="2:3" ht="48" customHeight="1" x14ac:dyDescent="0.25">
      <c r="B28" s="10" t="s">
        <v>117</v>
      </c>
      <c r="C28" s="12" t="s">
        <v>166</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workbookViewId="0">
      <selection activeCell="G45" sqref="G45"/>
    </sheetView>
  </sheetViews>
  <sheetFormatPr baseColWidth="10"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138</v>
      </c>
    </row>
    <row r="19" spans="1:7" x14ac:dyDescent="0.25">
      <c r="A19" s="7" t="s">
        <v>33</v>
      </c>
      <c r="B19" s="7" t="s">
        <v>76</v>
      </c>
      <c r="D19" s="7" t="s">
        <v>144</v>
      </c>
      <c r="G19" s="27" t="s">
        <v>52</v>
      </c>
    </row>
    <row r="20" spans="1:7" x14ac:dyDescent="0.25">
      <c r="A20" s="4" t="s">
        <v>18</v>
      </c>
      <c r="B20" s="4" t="s">
        <v>18</v>
      </c>
      <c r="D20" s="4" t="s">
        <v>18</v>
      </c>
      <c r="G20" s="4" t="s">
        <v>18</v>
      </c>
    </row>
    <row r="21" spans="1:7" x14ac:dyDescent="0.25">
      <c r="A21" t="s">
        <v>34</v>
      </c>
      <c r="B21" t="s">
        <v>77</v>
      </c>
      <c r="D21" t="s">
        <v>145</v>
      </c>
      <c r="G21" t="s">
        <v>151</v>
      </c>
    </row>
    <row r="22" spans="1:7" x14ac:dyDescent="0.25">
      <c r="A22" t="s">
        <v>35</v>
      </c>
      <c r="B22" t="s">
        <v>82</v>
      </c>
      <c r="D22" t="s">
        <v>146</v>
      </c>
      <c r="G22" t="s">
        <v>152</v>
      </c>
    </row>
    <row r="23" spans="1:7" x14ac:dyDescent="0.25">
      <c r="A23" t="s">
        <v>36</v>
      </c>
      <c r="B23" t="s">
        <v>78</v>
      </c>
      <c r="D23" t="s">
        <v>147</v>
      </c>
    </row>
    <row r="24" spans="1:7" x14ac:dyDescent="0.25">
      <c r="A24" t="s">
        <v>37</v>
      </c>
      <c r="B24" t="s">
        <v>79</v>
      </c>
      <c r="D24" t="s">
        <v>148</v>
      </c>
    </row>
    <row r="25" spans="1:7" x14ac:dyDescent="0.25">
      <c r="A25" t="s">
        <v>38</v>
      </c>
      <c r="B25" t="s">
        <v>80</v>
      </c>
      <c r="D25" t="s">
        <v>149</v>
      </c>
    </row>
    <row r="26" spans="1:7" x14ac:dyDescent="0.25">
      <c r="A26" t="s">
        <v>39</v>
      </c>
      <c r="B26" t="s">
        <v>81</v>
      </c>
    </row>
    <row r="27" spans="1:7" x14ac:dyDescent="0.25">
      <c r="A27" t="s">
        <v>40</v>
      </c>
    </row>
    <row r="28" spans="1:7" x14ac:dyDescent="0.25">
      <c r="A28" t="s">
        <v>41</v>
      </c>
      <c r="B28" s="7" t="s">
        <v>7</v>
      </c>
      <c r="D28" s="27" t="s">
        <v>150</v>
      </c>
    </row>
    <row r="29" spans="1:7" x14ac:dyDescent="0.25">
      <c r="A29" t="s">
        <v>42</v>
      </c>
      <c r="B29" s="4" t="s">
        <v>18</v>
      </c>
      <c r="D29" s="4" t="s">
        <v>18</v>
      </c>
    </row>
    <row r="30" spans="1:7" x14ac:dyDescent="0.25">
      <c r="A30" t="s">
        <v>43</v>
      </c>
      <c r="B30" t="s">
        <v>83</v>
      </c>
      <c r="D30" s="87" t="s">
        <v>169</v>
      </c>
    </row>
    <row r="31" spans="1:7" x14ac:dyDescent="0.25">
      <c r="B31" t="s">
        <v>84</v>
      </c>
      <c r="D31" s="88" t="s">
        <v>170</v>
      </c>
    </row>
    <row r="32" spans="1:7" x14ac:dyDescent="0.25">
      <c r="B32" t="s">
        <v>123</v>
      </c>
      <c r="D32" s="88" t="s">
        <v>171</v>
      </c>
    </row>
    <row r="33" spans="1:4" x14ac:dyDescent="0.25">
      <c r="A33" s="7" t="s">
        <v>97</v>
      </c>
      <c r="B33" s="7" t="s">
        <v>121</v>
      </c>
      <c r="D33" s="89" t="s">
        <v>172</v>
      </c>
    </row>
    <row r="34" spans="1:4" x14ac:dyDescent="0.25">
      <c r="A34" s="4" t="s">
        <v>18</v>
      </c>
      <c r="B34" s="4" t="s">
        <v>18</v>
      </c>
      <c r="D34" s="88" t="s">
        <v>173</v>
      </c>
    </row>
    <row r="35" spans="1:4" x14ac:dyDescent="0.25">
      <c r="A35" t="s">
        <v>93</v>
      </c>
      <c r="B35" t="s">
        <v>122</v>
      </c>
      <c r="D35" s="88" t="s">
        <v>174</v>
      </c>
    </row>
    <row r="36" spans="1:4" x14ac:dyDescent="0.25">
      <c r="A36" t="s">
        <v>94</v>
      </c>
      <c r="B36" t="s">
        <v>120</v>
      </c>
      <c r="D36" s="88" t="s">
        <v>175</v>
      </c>
    </row>
    <row r="37" spans="1:4" x14ac:dyDescent="0.25">
      <c r="A37" t="s">
        <v>95</v>
      </c>
      <c r="D37" s="88" t="s">
        <v>176</v>
      </c>
    </row>
    <row r="38" spans="1:4" x14ac:dyDescent="0.25">
      <c r="A38" t="s">
        <v>96</v>
      </c>
      <c r="D38" s="89" t="s">
        <v>177</v>
      </c>
    </row>
    <row r="39" spans="1:4" x14ac:dyDescent="0.25">
      <c r="D39" s="88" t="s">
        <v>178</v>
      </c>
    </row>
    <row r="40" spans="1:4" x14ac:dyDescent="0.25">
      <c r="D40" s="88" t="s">
        <v>179</v>
      </c>
    </row>
    <row r="41" spans="1:4" x14ac:dyDescent="0.25">
      <c r="D41" s="89" t="s">
        <v>180</v>
      </c>
    </row>
    <row r="42" spans="1:4" x14ac:dyDescent="0.25">
      <c r="D42" s="88" t="s">
        <v>181</v>
      </c>
    </row>
    <row r="43" spans="1:4" x14ac:dyDescent="0.25">
      <c r="D43" s="88" t="s">
        <v>182</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Instructivo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Admin</cp:lastModifiedBy>
  <dcterms:created xsi:type="dcterms:W3CDTF">2020-07-13T16:49:57Z</dcterms:created>
  <dcterms:modified xsi:type="dcterms:W3CDTF">2021-01-21T19:05:42Z</dcterms:modified>
</cp:coreProperties>
</file>