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Escritorio\2. Seguimiento Indicadores Semestre II_2020\3. Gestión de Información Turística\"/>
    </mc:Choice>
  </mc:AlternateContent>
  <bookViews>
    <workbookView xWindow="0" yWindow="0" windowWidth="7470" windowHeight="4080" tabRatio="688"/>
  </bookViews>
  <sheets>
    <sheet name="Formato H.V." sheetId="13" r:id="rId1"/>
    <sheet name="Instructivo" sheetId="15" r:id="rId2"/>
    <sheet name="Fuente" sheetId="14" state="hidden" r:id="rId3"/>
  </sheets>
  <externalReferences>
    <externalReference r:id="rId4"/>
    <externalReference r:id="rId5"/>
  </externalReferences>
  <definedNames>
    <definedName name="Activ">#REF!</definedName>
    <definedName name="ActivNo">[1]Códigos!$V$2:$V$52</definedName>
    <definedName name="Apoyo">Fuente!$C$24:$C$42</definedName>
    <definedName name="area">#REF!</definedName>
    <definedName name="_xlnm.Print_Area" localSheetId="1">Instructivo!$A$1:$B$35</definedName>
    <definedName name="AtencionCiudadano">Fuente!$C$42:$C$42</definedName>
    <definedName name="BienesSs">Fuente!$C$29:$C$31</definedName>
    <definedName name="CARGO">[2]Hoja1!$C$16:$C$23</definedName>
    <definedName name="Comunicaciones">Fuente!$C$8:$C$8</definedName>
    <definedName name="Dependencia">Fuente!$P$3:$P$12</definedName>
    <definedName name="Destino">Fuente!$C$12:$C$19</definedName>
    <definedName name="DireccionamientoE">Fuente!$C$3:$C$6</definedName>
    <definedName name="Disciplinario">Fuente!#REF!</definedName>
    <definedName name="Documental">Fuente!$C$38:$C$39</definedName>
    <definedName name="edad">#REF!</definedName>
    <definedName name="Estrategicos">Fuente!$C$3:$C$8</definedName>
    <definedName name="etnia">#REF!</definedName>
    <definedName name="Evaluacion">Fuente!$C$43:$C$47</definedName>
    <definedName name="Falta">Fuente!$M$3</definedName>
    <definedName name="faltaproc">'Formato H.V.'!#REF!</definedName>
    <definedName name="Financiera">Fuente!$C$32:$C$35</definedName>
    <definedName name="FRECUENCIA">[2]Hoja1!$A$1:$A$5</definedName>
    <definedName name="genero">#REF!</definedName>
    <definedName name="gg" localSheetId="0">#REF!</definedName>
    <definedName name="gg">#REF!</definedName>
    <definedName name="InformacionT">Fuente!$C$9:$C$11</definedName>
    <definedName name="Juridica">Fuente!$C$36:$C$37</definedName>
    <definedName name="kk" localSheetId="0">#REF!</definedName>
    <definedName name="kk">#REF!</definedName>
    <definedName name="LIDERES">[2]Hoja1!$E$1:$F$11</definedName>
    <definedName name="localidad">#REF!</definedName>
    <definedName name="meta712">'Formato H.V.'!#REF!</definedName>
    <definedName name="meta731">'Formato H.V.'!#REF!</definedName>
    <definedName name="meta740">'Formato H.V.'!#REF!</definedName>
    <definedName name="metas712">[1]Códigos!$Q$4</definedName>
    <definedName name="metas731">[1]Códigos!$Q$7:$Q$13</definedName>
    <definedName name="metas740">[1]Códigos!$Q$16:$Q$24</definedName>
    <definedName name="Misionales">Fuente!$C$9:$C$23</definedName>
    <definedName name="mveri">#REF!</definedName>
    <definedName name="objetivos">[1]Códigos!$R$2:$R$5</definedName>
    <definedName name="ObjetivosE">Fuente!$R$3:$R$6</definedName>
    <definedName name="oo" localSheetId="0">#REF!</definedName>
    <definedName name="oo">#REF!</definedName>
    <definedName name="poblacion">#REF!</definedName>
    <definedName name="PR" localSheetId="0">'Formato H.V.'!#REF!</definedName>
    <definedName name="PR">#REF!</definedName>
    <definedName name="Proceso">Fuente!$O$3:$O$17</definedName>
    <definedName name="Promocion">Fuente!$C$20:$C$23</definedName>
    <definedName name="proy">[1]Códigos!$A$2:$A$5</definedName>
    <definedName name="Proy1036">Fuente!$F$3:$F$7</definedName>
    <definedName name="Proy1038">Fuente!$F$11</definedName>
    <definedName name="proy712">'Formato H.V.'!#REF!</definedName>
    <definedName name="proy731">'Formato H.V.'!#REF!</definedName>
    <definedName name="proy740">'Formato H.V.'!#REF!</definedName>
    <definedName name="Proy988">Fuente!$F$8:$F$10</definedName>
    <definedName name="recursos">[1]Códigos!$U$2:$U$4</definedName>
    <definedName name="Responsable">Fuente!$Q$3:$Q$13</definedName>
    <definedName name="select">#REF!</definedName>
    <definedName name="sexo">#REF!</definedName>
    <definedName name="SGA">'Formato H.V.'!#REF!</definedName>
    <definedName name="SGC">'Formato H.V.'!#REF!</definedName>
    <definedName name="SGSI">'Formato H.V.'!#REF!</definedName>
    <definedName name="SIGA">'Formato H.V.'!#REF!</definedName>
    <definedName name="SRS">'Formato H.V.'!#REF!</definedName>
    <definedName name="ss" localSheetId="0">#REF!</definedName>
    <definedName name="ss">#REF!</definedName>
    <definedName name="SSO">'Formato H.V.'!#REF!</definedName>
    <definedName name="tactividad">[1]Códigos!$Y$2:$Y$6</definedName>
    <definedName name="TalentoH">Fuente!$C$24:$C$28</definedName>
    <definedName name="Tecnologia">Fuente!$C$40:$C$40</definedName>
    <definedName name="_xlnm.Print_Titles" localSheetId="0">'Formato H.V.'!$1:$18</definedName>
    <definedName name="Todas">Fuente!$M$6</definedName>
    <definedName name="tt" localSheetId="0">#REF!</definedName>
    <definedName name="tt">#REF!</definedName>
    <definedName name="vigencia">#REF!</definedName>
  </definedNames>
  <calcPr calcId="152511"/>
  <fileRecoveryPr autoRecover="0"/>
</workbook>
</file>

<file path=xl/calcChain.xml><?xml version="1.0" encoding="utf-8"?>
<calcChain xmlns="http://schemas.openxmlformats.org/spreadsheetml/2006/main">
  <c r="F32" i="13" l="1"/>
  <c r="F33" i="13"/>
  <c r="F34" i="13"/>
  <c r="G43" i="13" l="1"/>
  <c r="G42" i="13"/>
  <c r="G40" i="13"/>
  <c r="G39" i="13"/>
  <c r="D44" i="13"/>
  <c r="D28" i="13" s="1"/>
  <c r="G41" i="13"/>
  <c r="G36" i="13"/>
  <c r="G35" i="13"/>
  <c r="G34" i="13"/>
  <c r="G33" i="13"/>
  <c r="G32" i="13"/>
  <c r="F42" i="13"/>
  <c r="F43" i="13"/>
  <c r="F44" i="13" s="1"/>
  <c r="K28" i="13" s="1"/>
  <c r="M28" i="13" s="1"/>
  <c r="F38" i="13"/>
  <c r="F39" i="13"/>
  <c r="F40" i="13"/>
  <c r="F41" i="13"/>
  <c r="G37" i="13"/>
  <c r="F35" i="13"/>
  <c r="F36" i="13"/>
  <c r="F37" i="13"/>
  <c r="E44" i="13"/>
  <c r="H28" i="13" s="1"/>
  <c r="H31" i="13"/>
  <c r="G38" i="13"/>
  <c r="G44" i="13" l="1"/>
</calcChain>
</file>

<file path=xl/sharedStrings.xml><?xml version="1.0" encoding="utf-8"?>
<sst xmlns="http://schemas.openxmlformats.org/spreadsheetml/2006/main" count="301" uniqueCount="218">
  <si>
    <t>ASOCIADO A:</t>
  </si>
  <si>
    <t>TOTAL</t>
  </si>
  <si>
    <t>COMPORTAMIENTO HISTÓRICO DEL INDICADOR</t>
  </si>
  <si>
    <t>RANGOS DE GESTIÓN</t>
  </si>
  <si>
    <t>NIVEL CRÍTICO</t>
  </si>
  <si>
    <t>NIVEL ACEPTABLE</t>
  </si>
  <si>
    <t>NIVEL SATISFACTORIO</t>
  </si>
  <si>
    <t>MENOR A 70%</t>
  </si>
  <si>
    <t>NO PROGRAMADO</t>
  </si>
  <si>
    <t>Proceso</t>
  </si>
  <si>
    <t>Dependencia</t>
  </si>
  <si>
    <t>Responsable</t>
  </si>
  <si>
    <t>&lt;Seleccione una opción&gt;</t>
  </si>
  <si>
    <t>&lt;Seleccione el Área Solicitante&gt;</t>
  </si>
  <si>
    <t>Dirección General</t>
  </si>
  <si>
    <t>Subdirección Corporativa y de Control Disciplinario</t>
  </si>
  <si>
    <t>Subdirección de Promoción y Mercadeo</t>
  </si>
  <si>
    <t>Subdirector(a) Corporativo y de Control Disciplinario</t>
  </si>
  <si>
    <t>Subdirección de Gestión del Destino</t>
  </si>
  <si>
    <t>Subdirector(a) de Promoción y Mercadeo</t>
  </si>
  <si>
    <t>Observatorio Turístico</t>
  </si>
  <si>
    <t>Subdirector(a) de Gestión del Destino</t>
  </si>
  <si>
    <t>Comunicaciones</t>
  </si>
  <si>
    <t>Control Interno</t>
  </si>
  <si>
    <t>Asesor(a) Observatorio Turístico</t>
  </si>
  <si>
    <t>Asesor(a) Comunicaciones</t>
  </si>
  <si>
    <t>Asesor(a) Control Interno</t>
  </si>
  <si>
    <t>Asesor(a) Dirección General</t>
  </si>
  <si>
    <t>N.A.</t>
  </si>
  <si>
    <t>Objetivo Estratégico</t>
  </si>
  <si>
    <t>&lt;Diligencie el campo anterior&gt;</t>
  </si>
  <si>
    <t>ENTRE 70% Y 90 %</t>
  </si>
  <si>
    <t>MAYOR 90%</t>
  </si>
  <si>
    <t>&lt;Seleccione el cargo del líder del proceso&gt;</t>
  </si>
  <si>
    <t>01.-Direccionamiento estratégico</t>
  </si>
  <si>
    <t>Director(a) General</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</si>
  <si>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</si>
  <si>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02.-Comunicaciones</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</si>
  <si>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</si>
  <si>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03.-Gestión de información turística</t>
  </si>
  <si>
    <t>3- Afianzar la gestión de la entidad a través de la implementación de estrategias de fortalecimiento institucional que contribuyan a posicionar al Instituto como líder a nivel nacional e internacional, en el desarrollo de Bogotá como un destino turístico</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</si>
  <si>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</si>
  <si>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</si>
  <si>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</si>
  <si>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</si>
  <si>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</si>
  <si>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</si>
  <si>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</si>
  <si>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</si>
  <si>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</si>
  <si>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</si>
  <si>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</si>
  <si>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Metas</t>
  </si>
  <si>
    <t>PROCESOS ESTRATÉGICOS</t>
  </si>
  <si>
    <t>PROCESOS DE APOYO</t>
  </si>
  <si>
    <t>PROCESOS MISIONALES</t>
  </si>
  <si>
    <t>PROCESOS DE EVALUACIÓN</t>
  </si>
  <si>
    <t xml:space="preserve">Atender 100% las necesidades relacionadas con la prestación de servicios de apoyo a la gestión de la entidad </t>
  </si>
  <si>
    <t>Implementar y mantener 100% el sistema integrado de gestión de la entidad</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</si>
  <si>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</si>
  <si>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</si>
  <si>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</si>
  <si>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</si>
  <si>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</si>
  <si>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</si>
  <si>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A.C. Implementar el 100% de las estrategias de atención al ciudadano, prevención de la corrupción y participación ciudadana y control social</t>
  </si>
  <si>
    <t>G.T. Atender 100% las necesidades de infraestructura tecnológica del IDT</t>
  </si>
  <si>
    <t>G.D. Mantener y hacer seguimiento al 100% del  subsistema interno de gestión de archivos - SIGA en el IDT</t>
  </si>
  <si>
    <t>G.D. Implementar y mantener 100% el sistema integrado de consevación</t>
  </si>
  <si>
    <t>G.B.S. Manejar y controlar el 100% de los bienes del IDT.</t>
  </si>
  <si>
    <t>G.B.S. Atender 100% las necesidades de servicios administrativos para el funcionamiento del IDT.</t>
  </si>
  <si>
    <t>G.B.S. Atender 100% las necesidades de adecuación y mantenimiento de la infraestructura física y operativa del IDT</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</si>
  <si>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</si>
  <si>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</si>
  <si>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</si>
  <si>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Asesorar 100% a los procesos en el desarrollo de las actividades clave para el logro de objetivos y metas institucionales.</t>
  </si>
  <si>
    <t>Lograr una ejecución presupuestal de inversión a nivel de compromisos, superior al 95% al cierre de la vigencia fiscal.</t>
  </si>
  <si>
    <t>Atender al 100%  las actividades de gestión de las comunicaciones internas y  externas  del Instituto Distrital de Turismo</t>
  </si>
  <si>
    <t>Realizar 4  investigaciones del sector turismo de Bogotá</t>
  </si>
  <si>
    <t>Realizar 8 estudios de caracterización de oferta turística de Bogotá y/o del comportamiento de la demanda turística en la ciudad.</t>
  </si>
  <si>
    <t>Fortalecer 100% el Sistema de Información Turística de Bogotá</t>
  </si>
  <si>
    <t>Fortalecer 5 productos turísticos de Bogotá</t>
  </si>
  <si>
    <t>Fortalecer 200 empresas del sector turístico a través de procesos de acompañamiento en calidad, innovación, sostenibilidad,  ética y responsabilidad social</t>
  </si>
  <si>
    <t>Formar 500 líderes del sector, a través de procesos de formación en liderazgo,  gestión del desarrollo turístico, bilingüismo, entre otros</t>
  </si>
  <si>
    <t>Acompañar 6 localidades en la implementación de actividades y procesos de fortalecimiento turístico</t>
  </si>
  <si>
    <t>Intervenir 5 atractivos turísticos de naturaleza y urbanos</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</si>
  <si>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</si>
  <si>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</si>
  <si>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</si>
  <si>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</si>
  <si>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</si>
  <si>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</si>
  <si>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</si>
  <si>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Tipo</t>
  </si>
  <si>
    <t>Oficina Asesora de Planeación y Sistemas</t>
  </si>
  <si>
    <t>Oficina Asesora Jurídica</t>
  </si>
  <si>
    <t>Jefe Oficina Asesora de Planeación y Sistemas</t>
  </si>
  <si>
    <t>Jefe Oficina Asesora Jurídica</t>
  </si>
  <si>
    <t>Falta</t>
  </si>
  <si>
    <t>Metas Plan de Desarrollo</t>
  </si>
  <si>
    <t>Cinco (5) atractivos turísticos intervenidos</t>
  </si>
  <si>
    <t>Fortalecer doscientas (200) empresas, prestadores de servicios turísticos y complementarios</t>
  </si>
  <si>
    <t>Quinientas (500) personas vinculadas a procesos de formación</t>
  </si>
  <si>
    <t>Realizar cuatro (4) investigaciones del sector turismo de Bogotá</t>
  </si>
  <si>
    <t>Novecientas mil (900.000) personas atendidas a través de la red de información turística</t>
  </si>
  <si>
    <t xml:space="preserve">Participar y/o realizar doscientas cincuenta (250) actividades de promoción y posicionamiento turístico </t>
  </si>
  <si>
    <t>80% del Sistema Integrado de Gestión Implementado y mantenido</t>
  </si>
  <si>
    <t>Proyecto</t>
  </si>
  <si>
    <t>Todas las asociadas al proyecto</t>
  </si>
  <si>
    <t>Elaboró:</t>
  </si>
  <si>
    <t>Revisó:</t>
  </si>
  <si>
    <t>Aprobó:</t>
  </si>
  <si>
    <t>Todas metas las asociadas al proceso</t>
  </si>
  <si>
    <t>Todos los proyectos de inversión del IDT</t>
  </si>
  <si>
    <t>Todas las metas Plan de Desarrollo</t>
  </si>
  <si>
    <t>HOJA DE VIDA INDICADOR</t>
  </si>
  <si>
    <t>Todas las metas asociadas al proyecto</t>
  </si>
  <si>
    <t>Descripción</t>
  </si>
  <si>
    <t>Escriba el nombre del indicador.</t>
  </si>
  <si>
    <t>Escriba el objetivo del indicador.</t>
  </si>
  <si>
    <t>Escriba la unidad de medida con la cual se mide el indicador (Ej. Número, Porcentaje, etc.)</t>
  </si>
  <si>
    <t>1. OBJETIVO ESTRATÉGICO Y DEL SIG</t>
  </si>
  <si>
    <t>2. PROCESO</t>
  </si>
  <si>
    <t>3. META PROCESO</t>
  </si>
  <si>
    <t>4. PROYECTO DE INVERSIÓN ASOCIADO</t>
  </si>
  <si>
    <t>5. META DE PLAN DE DESARROLLO</t>
  </si>
  <si>
    <t>6. PRODUCTO PMR</t>
  </si>
  <si>
    <t>7. DEPENDENCIA RESPONSABLE</t>
  </si>
  <si>
    <t>8. TIPO DE PROCESO</t>
  </si>
  <si>
    <t>9. CÓDIGO DEL INDICADOR</t>
  </si>
  <si>
    <t>10. NOMBRE DEL INDICADOR</t>
  </si>
  <si>
    <t>11. OBJETIVO DEL INDICADOR</t>
  </si>
  <si>
    <t>12. PERIODO DE MEDICIÓN</t>
  </si>
  <si>
    <t>13. FÓRMULA DEL INDICADOR</t>
  </si>
  <si>
    <t>14. UNIDAD DE MEDIDA</t>
  </si>
  <si>
    <t>15. TIPO DE INDICADOR</t>
  </si>
  <si>
    <t>16. FRECUENCIA DE MEDICIÓN</t>
  </si>
  <si>
    <t>17. VARIABLES DE LA FÓRMULA</t>
  </si>
  <si>
    <t>18. DEFINICIÓN</t>
  </si>
  <si>
    <t>19. FUENTE DE DATOS</t>
  </si>
  <si>
    <t>20. META TOTAL PROGRAMADA</t>
  </si>
  <si>
    <t>21. META DE ESTA VIGENCIA</t>
  </si>
  <si>
    <t>22. ACUMULADO EN VIGENCIAS ANTERIORES</t>
  </si>
  <si>
    <t>23. ACUMULADO EN ESTA VIGENCIA</t>
  </si>
  <si>
    <t>24. ACUMULADO TOTAL</t>
  </si>
  <si>
    <t>25. % DE LOGRO ACUMULADO TOTAL</t>
  </si>
  <si>
    <t xml:space="preserve"> COMPORTAMIENTO DEL INDICADOR EN LA VIGENCIA</t>
  </si>
  <si>
    <t>26. Periodo</t>
  </si>
  <si>
    <t>28. Total</t>
  </si>
  <si>
    <t>29. % de cumplimiento</t>
  </si>
  <si>
    <t>30. ANÁLISIS DEL COMPORTAMIENTO DEL INDICADOR</t>
  </si>
  <si>
    <t>Escriba la meta total programada en el cuatrenio o vigencia de acuerdo al indicador</t>
  </si>
  <si>
    <t>Escriba la meta programada para la vigencia.</t>
  </si>
  <si>
    <t>Registre el resultado acumulado del indicador en las vigencias anteriores</t>
  </si>
  <si>
    <t>Ítem</t>
  </si>
  <si>
    <t>Escriba el periodo de medición correspondiente (Ej. I trimestre, II trimestre, etc..)</t>
  </si>
  <si>
    <t>26. PERIODO</t>
  </si>
  <si>
    <t>27. VARIABLES</t>
  </si>
  <si>
    <t>28. TOTAL</t>
  </si>
  <si>
    <t>29. % DE CUMPLIMIENTO</t>
  </si>
  <si>
    <t xml:space="preserve">INSTRUCTIVO DILIGENCIAMIENTO FORMATO </t>
  </si>
  <si>
    <t>Escriba la definición de cada una de las variables que conforman el indicador.</t>
  </si>
  <si>
    <t>Escriba la formula para calcular el indicador</t>
  </si>
  <si>
    <t>Este resultado se obtiene de consolidar el resultado total obtenido desde el inicio de la medición del indicador hasta el ultimo periodo evaluado.</t>
  </si>
  <si>
    <t>Registra el % de cumplimiento de lo ejecutado frente a lo programado mensualmente. 
En la parte inferior encontraremos el cumplimiento de la vigencia.</t>
  </si>
  <si>
    <t>De la lista desplegable, seleccionar el objetivo al cual se asocia el indicador.</t>
  </si>
  <si>
    <t>De la lista desplegable, seleccionar el proceso al cual se asocia el indicador.</t>
  </si>
  <si>
    <t>De la lista desplegable, seleccionar la meta del  proceso a la cual se asocia el indicador.</t>
  </si>
  <si>
    <t>De la lista desplegable, seleccionar el proyecto de inversión al cual se asocia el indicador.</t>
  </si>
  <si>
    <t>De la lista desplegable, seleccionar la meta del Plan Distrital de Desarrollo al cual se asocia el indicador.</t>
  </si>
  <si>
    <t>De la lista desplegable, seleccionar el Producto PMR al cual se asocia el indicador.</t>
  </si>
  <si>
    <t>De la lista desplegable, seleccionar la periodicidad con la cual se realiza la medición del indicador.</t>
  </si>
  <si>
    <t xml:space="preserve">Registre el resultado de cada una de las variables que componen el indicador (Ej. Número de reuniones realizadas y Total de reuniones programadas), teniendo en cuenta que siempre deben establecerse variables de programación y ejecución. </t>
  </si>
  <si>
    <t>Describa los avances obtenidos en el periodo evaluado, tratando de ser conciso y reportando los  principales logros frente al indicador.  Esta información debe ser actualizada en cada periodo de reporte de seguimiento.</t>
  </si>
  <si>
    <t>Registre el periodo en el cual se medirá el indicador (Ej.: enero, febrero, marzo, etc.)</t>
  </si>
  <si>
    <t>De la lista desplegable, seleccionar la dependencia responsable de medir el indicador.</t>
  </si>
  <si>
    <t>Escriba el código que identifica el indicador (este código lo asigna la Oficina Asesora de Planeación, una vez sea aprobado el indicador)</t>
  </si>
  <si>
    <t>Defina las variables que conforman la formula del indicador.</t>
  </si>
  <si>
    <t>Establezca la fuente de información de la cual se obtiene el resultado del indicador.</t>
  </si>
  <si>
    <t xml:space="preserve">Este resultado se obtiene al evaluar el resultado  total obtenido desde el inicio de la medición del indicador hasta el ultimo periodo evaluado, frente a  la meta total programada (vigencia o cuatrenio según sea el caso). </t>
  </si>
  <si>
    <t>Registre el resultado acumulado del indicador en el periodo evaluado.</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</si>
  <si>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</si>
  <si>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</si>
  <si>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</si>
  <si>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De la lista desplegable, seleccionar el tipo de proceso al cual se asocia el indicador.</t>
  </si>
  <si>
    <t>Registre el resultado acumulado del indicador en la vigencia.</t>
  </si>
  <si>
    <t>Capacitar 16.000 prestadores de servicios turísticos y conexos, en cultura turística</t>
  </si>
  <si>
    <t>1036 Bogotá destino turístico competitivo y sostenible</t>
  </si>
  <si>
    <t>Destino competitivo y sostenible</t>
  </si>
  <si>
    <t>Proceso Misional</t>
  </si>
  <si>
    <t>Ciudad posicionada a nivel nacional e internacional</t>
  </si>
  <si>
    <t>Eficacia</t>
  </si>
  <si>
    <t>Trimestral</t>
  </si>
  <si>
    <t>Enero</t>
  </si>
  <si>
    <t>Febrero</t>
  </si>
  <si>
    <t>Marzo</t>
  </si>
  <si>
    <t>Abril</t>
  </si>
  <si>
    <t>Mayo</t>
  </si>
  <si>
    <t>Junio</t>
  </si>
  <si>
    <t>Julio</t>
  </si>
  <si>
    <t>Agosto</t>
  </si>
  <si>
    <t>Septiembre</t>
  </si>
  <si>
    <t>Octubre</t>
  </si>
  <si>
    <t>Noviembre</t>
  </si>
  <si>
    <t>Diciembre</t>
  </si>
  <si>
    <t>Pasajeros al año en Aeropuerto el Dorado</t>
  </si>
  <si>
    <t>Sumatoria de pasajeros  en Aeropuerto el Dorado</t>
  </si>
  <si>
    <t>Número de pasajeros en Aeropuerto el Dorado</t>
  </si>
  <si>
    <t>Llegada de pasajeros nacionales e internacionales a Bogotá por vía aérea.</t>
  </si>
  <si>
    <t>Número de pasajeros</t>
  </si>
  <si>
    <t xml:space="preserve">Número de pasajeros en Aeropuerto el Dorado </t>
  </si>
  <si>
    <r>
      <rPr>
        <b/>
        <sz val="10"/>
        <rFont val="Times New Roman"/>
        <family val="1"/>
      </rPr>
      <t xml:space="preserve">Secundaria: </t>
    </r>
    <r>
      <rPr>
        <sz val="10"/>
        <rFont val="Times New Roman"/>
        <family val="1"/>
      </rPr>
      <t xml:space="preserve">Aeronáutica Civil </t>
    </r>
  </si>
  <si>
    <t>Número de pasajeros en Aeropuerto el Dorado que espera  Bogotá</t>
  </si>
  <si>
    <t>Mide anualmente el número de pasajeros en Aeropuerto El Dorado.</t>
  </si>
  <si>
    <t>Luis Pineda, Mile Lorena Piñeros, Contratistas Observatorio de Turismo.</t>
  </si>
  <si>
    <t>Daniel Valencia,  Asesor Observartorio de Turismo.</t>
  </si>
  <si>
    <t xml:space="preserve">En el primer trimestre 2020, al Aeropuerto Internacional El Dorado llegaron 2.879.146 pasajeros, esto significó una caída  de 12,9%, con respecto al mismo periodo del año 2019. Enero fue el mes que presentó mayor número de llegadas de pasajeros al aeropuerto, en total fueron 1.235.197 y, el mes que registró la cantidad más baja fue marzo, en este mes fueron 634.319 pasajeros, lo que significó una disminución del 41,9%, esto como consecuencia del cierre del Aeropuerto Internacional El Dorado por la pandemia del Covid-19.                                                                                                                                                                                          Para dicho periodo, este indicador refleja un comportamiento aceptable, reflejando el 80,77% del cumplimiento. 
De acuerdo con los datos de abril y mayo de 2020, se evidencia una dosminución significativa respecto a los meses anteriores, en abril se registraron 2.156 y en mayo 7.211 pasajeros en el Aeropuerto El Dorado, esto corresponde a una caída del 99,6% frente al número de pasajeros que llegó durante abril y mayo de 2019. 
Nota: Las proyecciones de número de pasajeros que ingresan por el Aeropuerto el Dorado entre abril y julio disminuyen significativamente puesto que, los viajeros que llegaron a la ciudad durante estos meses lo hicieron bajo los lineamientos decretados por el gobierno, en el presente caso por vuelos humanitarios para colombianos que retornaron al país. 
Cifras obtenidas el día 21/julio/2020, las cifras pueden ser modificadas por futuros reprocesos estadísticos. 
</t>
  </si>
  <si>
    <t>II Trimestre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</si>
</sst>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9" x14ac:knownFonts="1">
    <font>
      <sz val="10"/>
      <name val="Arial"/>
      <family val="2"/>
    </font>
    <font>
      <sz val="10"/>
      <name val="Arial"/>
      <family val="2"/>
    </font>
    <font>
      <b/>
      <sz val="10"/>
      <name val="Times New Roman"/>
      <family val="1"/>
    </font>
    <font>
      <sz val="10"/>
      <name val="Times New Roman"/>
      <family val="1"/>
    </font>
    <font>
      <b/>
      <sz val="10"/>
      <name val="Times New Roman"/>
      <family val="1"/>
    </font>
    <font>
      <i/>
      <sz val="10"/>
      <name val="Times New Roman"/>
      <family val="1"/>
    </font>
    <font>
      <b/>
      <sz val="11"/>
      <name val="Times New Roman"/>
      <family val="1"/>
    </font>
    <font>
      <sz val="11"/>
      <name val="Times New Roman"/>
      <family val="1"/>
    </font>
    <font>
      <sz val="11"/>
      <color theme="1"/>
      <name val="Calibri"/>
      <family val="2"/>
      <scheme val="minor"/>
    </font>
    <font>
      <b/>
      <sz val="11"/>
      <color theme="1"/>
      <name val="Calibri"/>
      <family val="2"/>
      <scheme val="minor"/>
    </font>
    <font>
      <sz val="11"/>
      <name val="Calibri"/>
      <family val="2"/>
      <scheme val="minor"/>
    </font>
    <font>
      <sz val="11"/>
      <color rgb="FF000000"/>
      <name val="Times New Roman"/>
      <family val="1"/>
    </font>
    <font>
      <sz val="11"/>
      <color theme="0" tint="-0.499984740745262"/>
      <name val="Times New Roman"/>
      <family val="1"/>
    </font>
    <font>
      <b/>
      <sz val="11"/>
      <color theme="1"/>
      <name val="Times New Roman"/>
      <family val="1"/>
    </font>
    <font>
      <b/>
      <sz val="10"/>
      <color theme="3" tint="0.39997558519241921"/>
      <name val="Times New Roman"/>
      <family val="1"/>
    </font>
    <font>
      <b/>
      <sz val="10"/>
      <color rgb="FFFF0000"/>
      <name val="Times New Roman"/>
      <family val="1"/>
    </font>
    <font>
      <sz val="10"/>
      <color theme="3" tint="0.39997558519241921"/>
      <name val="Times New Roman"/>
      <family val="1"/>
    </font>
    <font>
      <b/>
      <sz val="18"/>
      <color theme="1" tint="0.249977111117893"/>
      <name val="Times New Roman"/>
      <family val="1"/>
    </font>
    <font>
      <b/>
      <sz val="10"/>
      <color theme="1"/>
      <name val="Times New Roman"/>
      <family val="1"/>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FF00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theme="0" tint="-0.34998626667073579"/>
      </right>
      <top style="thin">
        <color indexed="64"/>
      </top>
      <bottom/>
      <diagonal/>
    </border>
    <border>
      <left style="medium">
        <color theme="0" tint="-0.34998626667073579"/>
      </left>
      <right style="medium">
        <color theme="0" tint="-0.34998626667073579"/>
      </right>
      <top style="thin">
        <color indexed="64"/>
      </top>
      <bottom/>
      <diagonal/>
    </border>
    <border>
      <left style="medium">
        <color theme="0" tint="-0.34998626667073579"/>
      </left>
      <right/>
      <top style="thin">
        <color indexed="64"/>
      </top>
      <bottom/>
      <diagonal/>
    </border>
    <border>
      <left style="thin">
        <color indexed="64"/>
      </left>
      <right style="medium">
        <color theme="0" tint="-0.34998626667073579"/>
      </right>
      <top/>
      <bottom/>
      <diagonal/>
    </border>
    <border>
      <left style="medium">
        <color theme="0" tint="-0.34998626667073579"/>
      </left>
      <right style="medium">
        <color theme="0" tint="-0.34998626667073579"/>
      </right>
      <top/>
      <bottom/>
      <diagonal/>
    </border>
    <border>
      <left style="medium">
        <color theme="0" tint="-0.34998626667073579"/>
      </left>
      <right/>
      <top/>
      <bottom/>
      <diagonal/>
    </border>
    <border>
      <left style="thin">
        <color indexed="64"/>
      </left>
      <right style="medium">
        <color theme="0" tint="-0.34998626667073579"/>
      </right>
      <top/>
      <bottom style="thin">
        <color indexed="64"/>
      </bottom>
      <diagonal/>
    </border>
    <border>
      <left style="medium">
        <color theme="0" tint="-0.34998626667073579"/>
      </left>
      <right style="medium">
        <color theme="0" tint="-0.34998626667073579"/>
      </right>
      <top/>
      <bottom style="thin">
        <color indexed="64"/>
      </bottom>
      <diagonal/>
    </border>
    <border>
      <left style="medium">
        <color theme="0" tint="-0.34998626667073579"/>
      </left>
      <right/>
      <top/>
      <bottom style="thin">
        <color indexed="64"/>
      </bottom>
      <diagonal/>
    </border>
  </borders>
  <cellStyleXfs count="8">
    <xf numFmtId="0" fontId="0" fillId="0" borderId="0"/>
    <xf numFmtId="164" fontId="1" fillId="0" borderId="0" applyFont="0" applyFill="0" applyBorder="0" applyAlignment="0" applyProtection="0"/>
    <xf numFmtId="0" fontId="8"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50">
    <xf numFmtId="0" fontId="0" fillId="0" borderId="0" xfId="0"/>
    <xf numFmtId="0" fontId="0" fillId="2" borderId="0" xfId="0" applyFont="1" applyFill="1" applyAlignment="1" applyProtection="1">
      <alignment horizontal="left" vertical="center" wrapText="1"/>
    </xf>
    <xf numFmtId="0" fontId="0" fillId="3" borderId="0" xfId="0" applyFont="1" applyFill="1" applyAlignment="1" applyProtection="1">
      <alignment horizontal="left" vertical="center" wrapText="1"/>
    </xf>
    <xf numFmtId="0" fontId="8" fillId="0" borderId="0" xfId="2" applyAlignment="1"/>
    <xf numFmtId="0" fontId="8" fillId="0" borderId="0" xfId="2" applyAlignment="1">
      <alignment horizontal="left"/>
    </xf>
    <xf numFmtId="0" fontId="0" fillId="3" borderId="0" xfId="0" applyFont="1" applyFill="1" applyAlignment="1" applyProtection="1">
      <alignment horizontal="right" vertical="center" wrapText="1"/>
    </xf>
    <xf numFmtId="0" fontId="0" fillId="2" borderId="0" xfId="0" applyFont="1" applyFill="1" applyAlignment="1" applyProtection="1">
      <alignment horizontal="right" vertical="center" wrapText="1"/>
    </xf>
    <xf numFmtId="0" fontId="9" fillId="0" borderId="0" xfId="2" applyFont="1" applyAlignment="1">
      <alignment horizontal="left" vertical="center" wrapText="1"/>
    </xf>
    <xf numFmtId="0" fontId="9"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0" fillId="0" borderId="0" xfId="0" applyFont="1" applyFill="1" applyBorder="1" applyAlignment="1"/>
    <xf numFmtId="0" fontId="10" fillId="0" borderId="0" xfId="0" applyFont="1" applyFill="1"/>
    <xf numFmtId="0" fontId="9" fillId="4" borderId="1" xfId="0" applyFont="1" applyFill="1" applyBorder="1" applyAlignment="1">
      <alignment horizontal="center" vertical="center" wrapText="1"/>
    </xf>
    <xf numFmtId="0" fontId="9" fillId="4" borderId="1" xfId="0" applyFont="1" applyFill="1" applyBorder="1" applyAlignment="1">
      <alignment horizontal="center"/>
    </xf>
    <xf numFmtId="0" fontId="0" fillId="5" borderId="2" xfId="0" applyFont="1" applyFill="1" applyBorder="1" applyAlignment="1">
      <alignment vertical="center"/>
    </xf>
    <xf numFmtId="0" fontId="10" fillId="5" borderId="1" xfId="0" applyFont="1" applyFill="1" applyBorder="1" applyAlignment="1" applyProtection="1">
      <alignment vertical="center" wrapText="1"/>
    </xf>
    <xf numFmtId="0" fontId="0" fillId="6" borderId="2" xfId="0" applyFont="1" applyFill="1" applyBorder="1" applyAlignment="1">
      <alignment vertical="center"/>
    </xf>
    <xf numFmtId="0" fontId="10" fillId="6" borderId="1" xfId="0" applyFont="1" applyFill="1" applyBorder="1" applyAlignment="1" applyProtection="1">
      <alignment vertical="center" wrapText="1"/>
    </xf>
    <xf numFmtId="0" fontId="10" fillId="6" borderId="2" xfId="0" applyFont="1" applyFill="1" applyBorder="1" applyAlignment="1">
      <alignment vertical="center" wrapText="1"/>
    </xf>
    <xf numFmtId="0" fontId="10" fillId="6" borderId="2" xfId="0" applyFont="1" applyFill="1" applyBorder="1" applyAlignment="1">
      <alignment vertical="center"/>
    </xf>
    <xf numFmtId="0" fontId="10" fillId="6" borderId="1" xfId="0" applyFont="1" applyFill="1" applyBorder="1" applyAlignment="1">
      <alignment vertical="center" wrapText="1"/>
    </xf>
    <xf numFmtId="3" fontId="10" fillId="5" borderId="1" xfId="0" applyNumberFormat="1" applyFont="1" applyFill="1" applyBorder="1" applyAlignment="1" applyProtection="1">
      <alignment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vertical="center" wrapText="1"/>
    </xf>
    <xf numFmtId="0" fontId="10" fillId="5" borderId="2" xfId="0" applyFont="1" applyFill="1" applyBorder="1" applyAlignment="1">
      <alignment vertical="center"/>
    </xf>
    <xf numFmtId="0" fontId="10" fillId="0" borderId="1" xfId="0" applyFont="1" applyFill="1" applyBorder="1" applyAlignment="1" applyProtection="1">
      <alignment vertical="center" wrapText="1"/>
    </xf>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0" fillId="3" borderId="0" xfId="0" applyFill="1" applyAlignment="1" applyProtection="1">
      <alignment horizontal="center" vertical="center" wrapText="1"/>
    </xf>
    <xf numFmtId="0" fontId="0" fillId="3" borderId="0" xfId="0" applyFill="1" applyAlignment="1">
      <alignment horizontal="center"/>
    </xf>
    <xf numFmtId="0" fontId="0" fillId="3" borderId="0" xfId="0" applyFill="1"/>
    <xf numFmtId="0" fontId="0" fillId="7" borderId="0" xfId="0" applyFill="1" applyAlignment="1">
      <alignment horizontal="center"/>
    </xf>
    <xf numFmtId="0" fontId="0" fillId="7" borderId="0" xfId="0" applyFill="1"/>
    <xf numFmtId="0" fontId="0" fillId="5" borderId="0" xfId="0" applyFill="1" applyAlignment="1">
      <alignment horizontal="center"/>
    </xf>
    <xf numFmtId="0" fontId="0" fillId="5" borderId="0" xfId="0" applyFill="1"/>
    <xf numFmtId="0" fontId="2" fillId="8" borderId="0" xfId="0" applyFont="1" applyFill="1" applyBorder="1" applyAlignment="1" applyProtection="1">
      <alignment vertical="center" wrapText="1"/>
    </xf>
    <xf numFmtId="0" fontId="0" fillId="8" borderId="0" xfId="0" applyFill="1" applyBorder="1"/>
    <xf numFmtId="0" fontId="2" fillId="8" borderId="0" xfId="0" applyNumberFormat="1" applyFont="1" applyFill="1" applyBorder="1" applyAlignment="1" applyProtection="1">
      <alignment vertical="center" wrapText="1"/>
    </xf>
    <xf numFmtId="0" fontId="3" fillId="2" borderId="0" xfId="0" applyFont="1" applyFill="1" applyAlignment="1" applyProtection="1">
      <alignment horizontal="left" vertical="center" wrapText="1"/>
    </xf>
    <xf numFmtId="0" fontId="3" fillId="3" borderId="0" xfId="0" applyFont="1" applyFill="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4" fillId="8" borderId="0" xfId="0" applyFont="1" applyFill="1" applyAlignment="1" applyProtection="1">
      <alignment horizontal="left" vertical="center" wrapText="1"/>
    </xf>
    <xf numFmtId="0" fontId="4" fillId="8" borderId="0" xfId="0" applyFont="1" applyFill="1" applyBorder="1" applyAlignment="1" applyProtection="1">
      <alignment horizontal="center" vertical="center" wrapText="1"/>
    </xf>
    <xf numFmtId="0" fontId="3" fillId="0" borderId="0" xfId="0" applyFont="1" applyFill="1" applyAlignment="1" applyProtection="1">
      <alignment horizontal="left" vertical="center" wrapText="1"/>
    </xf>
    <xf numFmtId="0" fontId="4" fillId="8" borderId="0" xfId="0" applyFont="1" applyFill="1" applyAlignment="1" applyProtection="1">
      <alignment horizontal="center" vertical="center" wrapText="1"/>
    </xf>
    <xf numFmtId="0" fontId="3" fillId="0" borderId="0" xfId="5" applyNumberFormat="1" applyFont="1" applyFill="1" applyAlignment="1" applyProtection="1">
      <alignment horizontal="center" vertical="center" wrapText="1"/>
    </xf>
    <xf numFmtId="0" fontId="3" fillId="8" borderId="0" xfId="0" applyNumberFormat="1" applyFont="1" applyFill="1" applyBorder="1" applyAlignment="1" applyProtection="1">
      <alignment horizontal="center" vertical="center" wrapText="1"/>
    </xf>
    <xf numFmtId="14" fontId="4" fillId="8" borderId="0" xfId="0" applyNumberFormat="1"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0" xfId="0" applyFont="1" applyFill="1" applyAlignment="1" applyProtection="1">
      <alignment horizontal="left" vertical="center" wrapText="1"/>
    </xf>
    <xf numFmtId="10" fontId="3" fillId="8" borderId="3" xfId="5" applyNumberFormat="1" applyFont="1" applyFill="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Border="1" applyProtection="1"/>
    <xf numFmtId="0" fontId="3" fillId="0" borderId="4" xfId="0" applyFont="1" applyBorder="1" applyProtection="1"/>
    <xf numFmtId="0" fontId="3" fillId="0" borderId="5" xfId="0" applyFont="1" applyBorder="1" applyProtection="1"/>
    <xf numFmtId="0" fontId="3" fillId="0" borderId="6" xfId="0" applyFont="1" applyBorder="1" applyProtection="1"/>
    <xf numFmtId="3" fontId="3" fillId="8" borderId="0" xfId="1" applyNumberFormat="1" applyFont="1" applyFill="1" applyBorder="1" applyAlignment="1" applyProtection="1">
      <alignment horizontal="center" vertical="center" wrapText="1"/>
    </xf>
    <xf numFmtId="3" fontId="3" fillId="8" borderId="0" xfId="5" applyNumberFormat="1" applyFont="1" applyFill="1" applyBorder="1" applyAlignment="1" applyProtection="1">
      <alignment horizontal="center" vertical="center" wrapText="1"/>
    </xf>
    <xf numFmtId="9" fontId="3" fillId="8" borderId="0" xfId="5" applyNumberFormat="1" applyFont="1" applyFill="1" applyBorder="1" applyAlignment="1" applyProtection="1">
      <alignment horizontal="center" vertical="center" wrapText="1"/>
    </xf>
    <xf numFmtId="0" fontId="3" fillId="8" borderId="0" xfId="0" applyFont="1" applyFill="1" applyBorder="1" applyProtection="1"/>
    <xf numFmtId="0" fontId="3" fillId="8" borderId="0" xfId="0" applyNumberFormat="1" applyFont="1" applyFill="1" applyBorder="1" applyAlignment="1" applyProtection="1">
      <alignment horizontal="justify" vertical="center" wrapText="1"/>
    </xf>
    <xf numFmtId="0" fontId="7" fillId="8" borderId="7" xfId="0" applyFont="1" applyFill="1" applyBorder="1"/>
    <xf numFmtId="0" fontId="7" fillId="8" borderId="0" xfId="0" applyFont="1" applyFill="1" applyBorder="1"/>
    <xf numFmtId="0" fontId="6" fillId="7" borderId="8" xfId="0" applyFont="1" applyFill="1" applyBorder="1" applyAlignment="1">
      <alignment horizontal="center" vertical="center"/>
    </xf>
    <xf numFmtId="0" fontId="6" fillId="7" borderId="9" xfId="0" applyFont="1" applyFill="1" applyBorder="1" applyAlignment="1">
      <alignment horizontal="center" vertical="center"/>
    </xf>
    <xf numFmtId="0" fontId="6" fillId="8" borderId="10" xfId="0" applyFont="1" applyFill="1" applyBorder="1" applyAlignment="1" applyProtection="1">
      <alignment vertical="center" wrapText="1"/>
    </xf>
    <xf numFmtId="0" fontId="11" fillId="0" borderId="10" xfId="0" applyFont="1" applyBorder="1" applyAlignment="1">
      <alignment horizontal="justify" vertical="center" wrapText="1"/>
    </xf>
    <xf numFmtId="0" fontId="6" fillId="8" borderId="11" xfId="0" applyFont="1" applyFill="1" applyBorder="1" applyAlignment="1" applyProtection="1">
      <alignment vertical="center" wrapText="1"/>
    </xf>
    <xf numFmtId="0" fontId="11"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6" fillId="8" borderId="12" xfId="0" applyFont="1" applyFill="1" applyBorder="1" applyAlignment="1" applyProtection="1">
      <alignment vertical="center" wrapText="1"/>
    </xf>
    <xf numFmtId="0" fontId="11" fillId="0" borderId="12" xfId="0" applyFont="1" applyBorder="1" applyAlignment="1">
      <alignment horizontal="justify" vertical="center" wrapText="1"/>
    </xf>
    <xf numFmtId="0" fontId="6" fillId="8" borderId="11" xfId="0" applyNumberFormat="1" applyFont="1" applyFill="1" applyBorder="1" applyAlignment="1" applyProtection="1">
      <alignment vertical="center" wrapText="1"/>
    </xf>
    <xf numFmtId="0" fontId="11" fillId="0" borderId="13" xfId="0" applyFont="1" applyBorder="1" applyAlignment="1">
      <alignment horizontal="justify" vertical="center" wrapText="1"/>
    </xf>
    <xf numFmtId="0" fontId="6" fillId="8" borderId="14" xfId="0" applyFont="1" applyFill="1" applyBorder="1" applyAlignment="1" applyProtection="1">
      <alignment vertical="center" wrapText="1"/>
    </xf>
    <xf numFmtId="0" fontId="11" fillId="0" borderId="14" xfId="0" applyFont="1" applyBorder="1" applyAlignment="1">
      <alignment horizontal="justify" vertical="center" wrapText="1"/>
    </xf>
    <xf numFmtId="0" fontId="3" fillId="8" borderId="0" xfId="0" applyFont="1" applyFill="1" applyBorder="1" applyAlignment="1" applyProtection="1">
      <alignment horizontal="left" vertical="center" wrapText="1"/>
    </xf>
    <xf numFmtId="0" fontId="8" fillId="0" borderId="0" xfId="2" applyBorder="1"/>
    <xf numFmtId="165" fontId="4" fillId="8" borderId="8" xfId="1" applyNumberFormat="1"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3" fontId="2" fillId="3" borderId="8" xfId="0" applyNumberFormat="1"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165" fontId="4" fillId="8" borderId="15" xfId="1" applyNumberFormat="1" applyFont="1" applyFill="1" applyBorder="1" applyAlignment="1" applyProtection="1">
      <alignment horizontal="center" vertical="center" wrapText="1"/>
    </xf>
    <xf numFmtId="0" fontId="12" fillId="0" borderId="7" xfId="3" applyFont="1" applyFill="1" applyBorder="1" applyProtection="1"/>
    <xf numFmtId="0" fontId="8" fillId="0" borderId="0" xfId="2"/>
    <xf numFmtId="3" fontId="4" fillId="8" borderId="0" xfId="0" applyNumberFormat="1" applyFont="1" applyFill="1" applyAlignment="1" applyProtection="1">
      <alignment horizontal="left" vertical="center" wrapText="1"/>
    </xf>
    <xf numFmtId="3" fontId="3" fillId="0" borderId="17" xfId="0" applyNumberFormat="1" applyFont="1" applyFill="1" applyBorder="1"/>
    <xf numFmtId="165" fontId="3" fillId="0" borderId="18" xfId="1" applyNumberFormat="1" applyFont="1" applyFill="1" applyBorder="1" applyAlignment="1" applyProtection="1">
      <alignment horizontal="center" vertical="center" wrapText="1"/>
    </xf>
    <xf numFmtId="3" fontId="3" fillId="0" borderId="1" xfId="0" applyNumberFormat="1" applyFont="1" applyFill="1" applyBorder="1"/>
    <xf numFmtId="165" fontId="3" fillId="0" borderId="1" xfId="1" applyNumberFormat="1" applyFont="1" applyFill="1" applyBorder="1" applyAlignment="1" applyProtection="1">
      <alignment horizontal="center" vertical="center" wrapText="1"/>
    </xf>
    <xf numFmtId="3" fontId="3" fillId="0" borderId="2" xfId="0" applyNumberFormat="1" applyFont="1" applyFill="1" applyBorder="1"/>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3" fillId="0" borderId="57" xfId="0" applyFont="1" applyFill="1" applyBorder="1" applyAlignment="1" applyProtection="1">
      <alignment horizontal="center" vertical="center" wrapText="1"/>
    </xf>
    <xf numFmtId="0" fontId="2" fillId="8" borderId="44" xfId="3" applyFont="1" applyFill="1" applyBorder="1" applyAlignment="1" applyProtection="1">
      <alignment horizontal="left" vertical="center" wrapText="1"/>
    </xf>
    <xf numFmtId="0" fontId="2" fillId="8" borderId="36" xfId="3" applyFont="1" applyFill="1" applyBorder="1" applyAlignment="1" applyProtection="1">
      <alignment horizontal="left" vertical="center" wrapText="1"/>
    </xf>
    <xf numFmtId="0" fontId="2" fillId="8" borderId="37" xfId="3" applyFont="1" applyFill="1" applyBorder="1" applyAlignment="1" applyProtection="1">
      <alignment horizontal="left" vertical="center" wrapText="1"/>
    </xf>
    <xf numFmtId="0" fontId="2" fillId="8" borderId="27" xfId="3" applyFont="1" applyFill="1" applyBorder="1" applyAlignment="1" applyProtection="1">
      <alignment horizontal="left" vertical="center" wrapText="1"/>
    </xf>
    <xf numFmtId="0" fontId="2" fillId="8" borderId="5" xfId="3" applyFont="1" applyFill="1" applyBorder="1" applyAlignment="1" applyProtection="1">
      <alignment horizontal="left" vertical="center" wrapText="1"/>
    </xf>
    <xf numFmtId="0" fontId="2" fillId="8" borderId="42" xfId="3" applyFont="1" applyFill="1" applyBorder="1" applyAlignment="1" applyProtection="1">
      <alignment horizontal="left" vertical="center" wrapText="1"/>
    </xf>
    <xf numFmtId="0" fontId="4" fillId="3" borderId="43"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4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3" fillId="0" borderId="33" xfId="3" applyFont="1" applyFill="1" applyBorder="1" applyAlignment="1" applyProtection="1">
      <alignment horizontal="left" vertical="center"/>
    </xf>
    <xf numFmtId="0" fontId="3" fillId="0" borderId="34" xfId="3" applyFont="1" applyFill="1" applyBorder="1" applyAlignment="1" applyProtection="1">
      <alignment horizontal="left" vertical="center"/>
    </xf>
    <xf numFmtId="0" fontId="3" fillId="0" borderId="49" xfId="3" applyFont="1" applyFill="1" applyBorder="1" applyAlignment="1" applyProtection="1">
      <alignment horizontal="left" vertical="center"/>
    </xf>
    <xf numFmtId="0" fontId="6" fillId="12" borderId="1" xfId="0" applyFont="1" applyFill="1" applyBorder="1" applyAlignment="1">
      <alignment horizontal="center" vertical="center" wrapText="1"/>
    </xf>
    <xf numFmtId="0" fontId="4" fillId="3" borderId="40" xfId="0" applyFont="1" applyFill="1" applyBorder="1" applyAlignment="1" applyProtection="1">
      <alignment vertical="center" wrapText="1"/>
    </xf>
    <xf numFmtId="9" fontId="3" fillId="0" borderId="32" xfId="7" applyNumberFormat="1" applyFont="1" applyFill="1" applyBorder="1" applyAlignment="1" applyProtection="1">
      <alignment horizontal="center" vertical="center" wrapText="1"/>
    </xf>
    <xf numFmtId="9" fontId="3" fillId="0" borderId="31" xfId="7" applyNumberFormat="1" applyFont="1" applyBorder="1" applyProtection="1"/>
    <xf numFmtId="9" fontId="3" fillId="0" borderId="47" xfId="7" applyNumberFormat="1" applyFont="1" applyBorder="1" applyProtection="1"/>
    <xf numFmtId="0" fontId="3" fillId="8" borderId="40" xfId="3" applyFont="1" applyFill="1" applyBorder="1" applyAlignment="1" applyProtection="1">
      <alignment horizontal="center" vertical="center" wrapText="1"/>
    </xf>
    <xf numFmtId="0" fontId="3" fillId="8" borderId="56" xfId="3" applyFont="1" applyFill="1" applyBorder="1" applyAlignment="1" applyProtection="1">
      <alignment horizontal="center" vertical="center" wrapText="1"/>
    </xf>
    <xf numFmtId="3" fontId="3" fillId="0" borderId="32" xfId="5" applyNumberFormat="1" applyFont="1" applyFill="1" applyBorder="1" applyAlignment="1" applyProtection="1">
      <alignment horizontal="center" vertical="center" wrapText="1"/>
    </xf>
    <xf numFmtId="3" fontId="3" fillId="0" borderId="31" xfId="5" applyNumberFormat="1" applyFont="1" applyFill="1" applyBorder="1" applyAlignment="1" applyProtection="1">
      <alignment horizontal="center" vertical="center" wrapText="1"/>
    </xf>
    <xf numFmtId="3" fontId="3" fillId="0" borderId="22" xfId="5" applyNumberFormat="1"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16" fillId="8" borderId="33" xfId="3" applyFont="1" applyFill="1" applyBorder="1" applyAlignment="1" applyProtection="1">
      <alignment horizontal="left" vertical="center" wrapText="1" readingOrder="1"/>
    </xf>
    <xf numFmtId="0" fontId="16" fillId="8" borderId="34" xfId="3" applyFont="1" applyFill="1" applyBorder="1" applyAlignment="1" applyProtection="1">
      <alignment horizontal="left" vertical="center" wrapText="1" readingOrder="1"/>
    </xf>
    <xf numFmtId="0" fontId="16" fillId="8" borderId="49" xfId="3" applyFont="1" applyFill="1" applyBorder="1" applyAlignment="1" applyProtection="1">
      <alignment horizontal="left" vertical="center" wrapText="1" readingOrder="1"/>
    </xf>
    <xf numFmtId="0" fontId="3" fillId="8" borderId="1" xfId="3" applyFont="1" applyFill="1" applyBorder="1" applyAlignment="1" applyProtection="1">
      <alignment horizontal="center" vertical="center" wrapText="1"/>
    </xf>
    <xf numFmtId="0" fontId="3" fillId="2" borderId="3" xfId="3" applyFont="1" applyFill="1" applyBorder="1" applyAlignment="1" applyProtection="1">
      <alignment horizontal="center" vertical="center" wrapText="1"/>
    </xf>
    <xf numFmtId="0" fontId="4" fillId="3" borderId="18" xfId="0" applyFont="1" applyFill="1" applyBorder="1" applyAlignment="1" applyProtection="1">
      <alignment vertical="center" wrapText="1"/>
    </xf>
    <xf numFmtId="0" fontId="5" fillId="2" borderId="25" xfId="0" applyFont="1" applyFill="1" applyBorder="1" applyAlignment="1" applyProtection="1">
      <alignment vertical="center" wrapText="1"/>
      <protection locked="0"/>
    </xf>
    <xf numFmtId="0" fontId="5" fillId="2" borderId="26"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27"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4" fillId="3" borderId="38"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xf>
    <xf numFmtId="0" fontId="3" fillId="8" borderId="33" xfId="3" applyFont="1" applyFill="1" applyBorder="1" applyAlignment="1" applyProtection="1">
      <alignment horizontal="center" vertical="center" wrapText="1"/>
    </xf>
    <xf numFmtId="0" fontId="3" fillId="8" borderId="34" xfId="3" applyFont="1" applyFill="1" applyBorder="1" applyAlignment="1" applyProtection="1">
      <alignment horizontal="center" vertical="center" wrapText="1"/>
    </xf>
    <xf numFmtId="0" fontId="3" fillId="8" borderId="49" xfId="3" applyFont="1" applyFill="1" applyBorder="1" applyAlignment="1" applyProtection="1">
      <alignment horizontal="center" vertical="center" wrapText="1"/>
    </xf>
    <xf numFmtId="0" fontId="4" fillId="3" borderId="1" xfId="0" applyFont="1" applyFill="1" applyBorder="1" applyAlignment="1" applyProtection="1">
      <alignment vertical="center" wrapText="1"/>
    </xf>
    <xf numFmtId="0" fontId="3" fillId="2" borderId="18"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4" fillId="3" borderId="39" xfId="0" applyFont="1" applyFill="1" applyBorder="1" applyAlignment="1" applyProtection="1">
      <alignment horizontal="left" vertical="center" wrapText="1"/>
    </xf>
    <xf numFmtId="0" fontId="4" fillId="3" borderId="40" xfId="0" applyFont="1" applyFill="1" applyBorder="1" applyAlignment="1" applyProtection="1">
      <alignment horizontal="left" vertical="center" wrapText="1"/>
    </xf>
    <xf numFmtId="0" fontId="3" fillId="2" borderId="25" xfId="0" applyFont="1" applyFill="1" applyBorder="1" applyAlignment="1" applyProtection="1">
      <alignment vertical="center" wrapText="1"/>
      <protection locked="0"/>
    </xf>
    <xf numFmtId="0" fontId="3" fillId="2" borderId="26"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27"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16" fillId="8" borderId="1" xfId="3" applyFont="1" applyFill="1" applyBorder="1" applyAlignment="1" applyProtection="1">
      <alignment horizontal="left" vertical="center" wrapText="1" readingOrder="1"/>
    </xf>
    <xf numFmtId="0" fontId="16" fillId="8" borderId="3" xfId="3" applyFont="1" applyFill="1" applyBorder="1" applyAlignment="1" applyProtection="1">
      <alignment horizontal="left" vertical="center" wrapText="1" readingOrder="1"/>
    </xf>
    <xf numFmtId="0" fontId="3" fillId="2" borderId="58" xfId="0" applyFont="1" applyFill="1" applyBorder="1" applyAlignment="1" applyProtection="1">
      <alignment horizontal="center" vertical="center" wrapText="1"/>
    </xf>
    <xf numFmtId="0" fontId="3" fillId="2" borderId="5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63" xfId="0" applyFont="1" applyFill="1" applyBorder="1" applyAlignment="1" applyProtection="1">
      <alignment horizontal="center" vertical="center" wrapText="1"/>
    </xf>
    <xf numFmtId="0" fontId="3" fillId="2" borderId="64"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3" fillId="8"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35" xfId="3" applyFont="1" applyFill="1" applyBorder="1" applyAlignment="1" applyProtection="1">
      <alignment horizontal="justify" vertical="center" wrapText="1"/>
    </xf>
    <xf numFmtId="0" fontId="3" fillId="0" borderId="36" xfId="3" applyFont="1" applyFill="1" applyBorder="1" applyAlignment="1" applyProtection="1">
      <alignment horizontal="justify" vertical="center" wrapText="1"/>
    </xf>
    <xf numFmtId="0" fontId="3" fillId="0" borderId="45" xfId="3" applyFont="1" applyFill="1" applyBorder="1" applyAlignment="1" applyProtection="1">
      <alignment horizontal="justify" vertical="center" wrapText="1"/>
    </xf>
    <xf numFmtId="0" fontId="3" fillId="0" borderId="46" xfId="3" applyFont="1" applyFill="1" applyBorder="1" applyAlignment="1" applyProtection="1">
      <alignment horizontal="justify" vertical="center" wrapText="1"/>
    </xf>
    <xf numFmtId="0" fontId="3" fillId="0" borderId="5" xfId="3" applyFont="1" applyFill="1" applyBorder="1" applyAlignment="1" applyProtection="1">
      <alignment horizontal="justify" vertical="center" wrapText="1"/>
    </xf>
    <xf numFmtId="0" fontId="3" fillId="0" borderId="6" xfId="3" applyFont="1" applyFill="1" applyBorder="1" applyAlignment="1" applyProtection="1">
      <alignment horizontal="justify" vertical="center" wrapText="1"/>
    </xf>
    <xf numFmtId="0" fontId="16" fillId="8" borderId="32" xfId="3" applyFont="1" applyFill="1" applyBorder="1" applyAlignment="1" applyProtection="1">
      <alignment horizontal="left" vertical="center" wrapText="1"/>
    </xf>
    <xf numFmtId="0" fontId="16" fillId="8" borderId="31" xfId="3" applyFont="1" applyFill="1" applyBorder="1" applyAlignment="1" applyProtection="1">
      <alignment horizontal="left" vertical="center" wrapText="1"/>
    </xf>
    <xf numFmtId="0" fontId="16" fillId="8" borderId="47" xfId="3" applyFont="1" applyFill="1" applyBorder="1" applyAlignment="1" applyProtection="1">
      <alignment horizontal="left" vertical="center" wrapText="1"/>
    </xf>
    <xf numFmtId="0" fontId="4" fillId="3" borderId="50" xfId="0" applyFont="1" applyFill="1" applyBorder="1" applyAlignment="1" applyProtection="1">
      <alignment horizontal="center" vertical="center" wrapText="1"/>
    </xf>
    <xf numFmtId="0" fontId="4" fillId="3" borderId="51" xfId="0" applyFont="1" applyFill="1" applyBorder="1" applyAlignment="1" applyProtection="1">
      <alignment horizontal="center" vertical="center" wrapText="1"/>
    </xf>
    <xf numFmtId="0" fontId="17" fillId="8" borderId="35" xfId="0" applyFont="1" applyFill="1" applyBorder="1" applyAlignment="1" applyProtection="1">
      <alignment horizontal="center" vertical="center" wrapText="1"/>
    </xf>
    <xf numFmtId="0" fontId="17" fillId="8" borderId="36" xfId="0" applyFont="1" applyFill="1" applyBorder="1" applyAlignment="1" applyProtection="1">
      <alignment horizontal="center" vertical="center" wrapText="1"/>
    </xf>
    <xf numFmtId="0" fontId="17" fillId="8" borderId="37" xfId="0" applyFont="1" applyFill="1" applyBorder="1" applyAlignment="1" applyProtection="1">
      <alignment horizontal="center" vertical="center" wrapText="1"/>
    </xf>
    <xf numFmtId="0" fontId="17" fillId="8" borderId="52" xfId="0" applyFont="1" applyFill="1" applyBorder="1" applyAlignment="1" applyProtection="1">
      <alignment horizontal="center" vertical="center" wrapText="1"/>
    </xf>
    <xf numFmtId="0" fontId="17" fillId="8" borderId="0" xfId="0" applyFont="1" applyFill="1" applyBorder="1" applyAlignment="1" applyProtection="1">
      <alignment horizontal="center" vertical="center" wrapText="1"/>
    </xf>
    <xf numFmtId="0" fontId="17" fillId="8" borderId="53" xfId="0" applyFont="1" applyFill="1" applyBorder="1" applyAlignment="1" applyProtection="1">
      <alignment horizontal="center" vertical="center" wrapText="1"/>
    </xf>
    <xf numFmtId="0" fontId="17" fillId="8" borderId="54" xfId="0" applyFont="1" applyFill="1" applyBorder="1" applyAlignment="1" applyProtection="1">
      <alignment horizontal="center" vertical="center" wrapText="1"/>
    </xf>
    <xf numFmtId="0" fontId="17" fillId="8" borderId="7" xfId="0" applyFont="1" applyFill="1" applyBorder="1" applyAlignment="1" applyProtection="1">
      <alignment horizontal="center" vertical="center" wrapText="1"/>
    </xf>
    <xf numFmtId="0" fontId="17" fillId="8" borderId="55" xfId="0" applyFont="1" applyFill="1" applyBorder="1" applyAlignment="1" applyProtection="1">
      <alignment horizontal="center" vertical="center" wrapText="1"/>
    </xf>
    <xf numFmtId="0" fontId="4" fillId="3" borderId="48" xfId="0" applyFont="1" applyFill="1" applyBorder="1" applyAlignment="1" applyProtection="1">
      <alignment horizontal="left" vertical="center" wrapText="1"/>
    </xf>
    <xf numFmtId="0" fontId="4" fillId="3" borderId="17" xfId="0" applyFont="1" applyFill="1" applyBorder="1" applyAlignment="1" applyProtection="1">
      <alignment horizontal="left" vertical="center" wrapText="1"/>
    </xf>
    <xf numFmtId="0" fontId="16" fillId="8" borderId="33" xfId="3" applyFont="1" applyFill="1" applyBorder="1" applyAlignment="1" applyProtection="1">
      <alignment horizontal="left" vertical="center" wrapText="1"/>
    </xf>
    <xf numFmtId="0" fontId="16" fillId="8" borderId="34" xfId="3" applyFont="1" applyFill="1" applyBorder="1" applyAlignment="1" applyProtection="1">
      <alignment horizontal="left" vertical="center" wrapText="1"/>
    </xf>
    <xf numFmtId="0" fontId="16" fillId="8" borderId="20" xfId="3" applyFont="1" applyFill="1" applyBorder="1" applyAlignment="1" applyProtection="1">
      <alignment horizontal="left" vertical="center" wrapText="1"/>
    </xf>
    <xf numFmtId="0" fontId="18" fillId="3" borderId="17"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8" borderId="40"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65" fontId="3" fillId="0" borderId="32" xfId="1" applyNumberFormat="1" applyFont="1" applyFill="1" applyBorder="1" applyAlignment="1" applyProtection="1">
      <alignment horizontal="left" vertical="center" wrapText="1"/>
      <protection locked="0"/>
    </xf>
    <xf numFmtId="165" fontId="3" fillId="0" borderId="22" xfId="1" applyNumberFormat="1" applyFont="1" applyFill="1" applyBorder="1" applyAlignment="1" applyProtection="1">
      <alignment horizontal="left" vertical="center" wrapText="1"/>
      <protection locked="0"/>
    </xf>
    <xf numFmtId="165" fontId="14" fillId="0" borderId="21" xfId="1" applyNumberFormat="1" applyFont="1" applyFill="1" applyBorder="1" applyAlignment="1" applyProtection="1">
      <alignment horizontal="center" vertical="center" wrapText="1"/>
      <protection locked="0"/>
    </xf>
    <xf numFmtId="165" fontId="14" fillId="0" borderId="31" xfId="1" applyNumberFormat="1" applyFont="1" applyFill="1" applyBorder="1" applyAlignment="1" applyProtection="1">
      <alignment horizontal="center" vertical="center" wrapText="1"/>
      <protection locked="0"/>
    </xf>
    <xf numFmtId="165" fontId="3" fillId="0" borderId="32" xfId="1" applyNumberFormat="1" applyFont="1" applyFill="1" applyBorder="1" applyAlignment="1" applyProtection="1">
      <alignment vertical="center" wrapText="1"/>
      <protection locked="0"/>
    </xf>
    <xf numFmtId="165" fontId="3" fillId="0" borderId="22" xfId="1" applyNumberFormat="1" applyFont="1" applyFill="1" applyBorder="1" applyAlignment="1" applyProtection="1">
      <alignment vertical="center" wrapText="1"/>
      <protection locked="0"/>
    </xf>
    <xf numFmtId="0" fontId="4" fillId="3" borderId="33" xfId="0" applyNumberFormat="1" applyFont="1" applyFill="1" applyBorder="1" applyAlignment="1" applyProtection="1">
      <alignment horizontal="center" vertical="center" wrapText="1"/>
    </xf>
    <xf numFmtId="0" fontId="4" fillId="3" borderId="20" xfId="0" applyNumberFormat="1" applyFont="1" applyFill="1" applyBorder="1" applyAlignment="1" applyProtection="1">
      <alignment horizontal="center" vertical="center" wrapText="1"/>
    </xf>
    <xf numFmtId="0" fontId="15" fillId="11" borderId="28" xfId="0" applyNumberFormat="1" applyFont="1" applyFill="1" applyBorder="1" applyAlignment="1" applyProtection="1">
      <alignment horizontal="center" vertical="center" wrapText="1"/>
    </xf>
    <xf numFmtId="0" fontId="15" fillId="11" borderId="29" xfId="0" applyNumberFormat="1" applyFont="1" applyFill="1" applyBorder="1" applyAlignment="1" applyProtection="1">
      <alignment horizontal="center" vertical="center" wrapText="1"/>
    </xf>
    <xf numFmtId="0" fontId="15" fillId="11" borderId="30" xfId="0" applyNumberFormat="1"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0" fontId="4" fillId="3" borderId="35" xfId="0" applyNumberFormat="1" applyFont="1" applyFill="1" applyBorder="1" applyAlignment="1" applyProtection="1">
      <alignment horizontal="center" vertical="center" wrapText="1"/>
    </xf>
    <xf numFmtId="0" fontId="4" fillId="3" borderId="36" xfId="0" applyNumberFormat="1" applyFont="1" applyFill="1" applyBorder="1" applyAlignment="1" applyProtection="1">
      <alignment horizontal="center" vertical="center" wrapText="1"/>
    </xf>
    <xf numFmtId="0" fontId="4" fillId="3" borderId="37" xfId="0" applyNumberFormat="1"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7" fillId="8" borderId="0" xfId="0" applyFont="1" applyFill="1" applyAlignment="1">
      <alignment horizontal="left"/>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4" fillId="8" borderId="23" xfId="0" applyFont="1" applyFill="1" applyBorder="1" applyAlignment="1" applyProtection="1">
      <alignment horizontal="center" vertical="center" wrapText="1"/>
    </xf>
    <xf numFmtId="0" fontId="4" fillId="8" borderId="24" xfId="0" applyFont="1" applyFill="1" applyBorder="1" applyAlignment="1" applyProtection="1">
      <alignment horizontal="center" vertical="center" wrapText="1"/>
    </xf>
    <xf numFmtId="0" fontId="7" fillId="8" borderId="25" xfId="0" applyFont="1" applyFill="1" applyBorder="1" applyAlignment="1" applyProtection="1">
      <alignment horizontal="left" vertical="top" wrapText="1"/>
    </xf>
    <xf numFmtId="0" fontId="3" fillId="8" borderId="26" xfId="0" applyFont="1" applyFill="1" applyBorder="1" applyAlignment="1" applyProtection="1">
      <alignment horizontal="left" vertical="top" wrapText="1"/>
    </xf>
    <xf numFmtId="0" fontId="3" fillId="8" borderId="9" xfId="0" applyFont="1" applyFill="1" applyBorder="1" applyAlignment="1" applyProtection="1">
      <alignment horizontal="left" vertical="top" wrapText="1"/>
    </xf>
    <xf numFmtId="0" fontId="3" fillId="8" borderId="27" xfId="0" applyFont="1" applyFill="1" applyBorder="1" applyAlignment="1" applyProtection="1">
      <alignment horizontal="left" vertical="top" wrapText="1"/>
    </xf>
    <xf numFmtId="0" fontId="3" fillId="8" borderId="5" xfId="0" applyFont="1" applyFill="1" applyBorder="1" applyAlignment="1" applyProtection="1">
      <alignment horizontal="left" vertical="top" wrapText="1"/>
    </xf>
    <xf numFmtId="0" fontId="3" fillId="8" borderId="6" xfId="0" applyFont="1" applyFill="1" applyBorder="1" applyAlignment="1" applyProtection="1">
      <alignment horizontal="left" vertical="top" wrapText="1"/>
    </xf>
    <xf numFmtId="0" fontId="6" fillId="7" borderId="28" xfId="0" applyFont="1" applyFill="1" applyBorder="1" applyAlignment="1">
      <alignment horizontal="center" vertical="center"/>
    </xf>
    <xf numFmtId="0" fontId="6" fillId="7" borderId="30" xfId="0" applyFont="1" applyFill="1" applyBorder="1" applyAlignment="1">
      <alignment horizontal="center" vertical="center"/>
    </xf>
    <xf numFmtId="0" fontId="6" fillId="7" borderId="28" xfId="0" applyFont="1" applyFill="1" applyBorder="1" applyAlignment="1" applyProtection="1">
      <alignment horizontal="left" vertical="center" wrapText="1"/>
    </xf>
    <xf numFmtId="0" fontId="6" fillId="7" borderId="30" xfId="0" applyFont="1" applyFill="1" applyBorder="1" applyAlignment="1" applyProtection="1">
      <alignment horizontal="left" vertical="center" wrapText="1"/>
    </xf>
    <xf numFmtId="0" fontId="0" fillId="0" borderId="1" xfId="0" applyBorder="1" applyAlignment="1">
      <alignment horizontal="center" vertical="center"/>
    </xf>
    <xf numFmtId="0" fontId="0" fillId="0" borderId="17" xfId="0" applyBorder="1" applyAlignment="1">
      <alignment horizontal="center" vertical="center"/>
    </xf>
  </cellXfs>
  <cellStyles count="8">
    <cellStyle name="Millares" xfId="1" builtinId="3"/>
    <cellStyle name="Normal" xfId="0" builtinId="0"/>
    <cellStyle name="Normal 2" xfId="2"/>
    <cellStyle name="Normal 2 2" xfId="3"/>
    <cellStyle name="Normal 3" xfId="4"/>
    <cellStyle name="Porcentaje" xfId="5" builtinId="5"/>
    <cellStyle name="Porcentaje 2" xfId="6"/>
    <cellStyle name="Porcentaje 3" xfId="7"/>
  </cellStyles>
  <dxfs count="4">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0174363944096"/>
          <c:y val="0.17747660080225822"/>
          <c:w val="0.85105855928888396"/>
          <c:h val="0.59146523547764074"/>
        </c:manualLayout>
      </c:layout>
      <c:lineChart>
        <c:grouping val="standard"/>
        <c:varyColors val="0"/>
        <c:ser>
          <c:idx val="0"/>
          <c:order val="0"/>
          <c:tx>
            <c:strRef>
              <c:f>'Formato H.V.'!$D$31</c:f>
              <c:strCache>
                <c:ptCount val="1"/>
                <c:pt idx="0">
                  <c:v>Número de pasajeros en Aeropuerto el Dorado que espera  Bogotá</c:v>
                </c:pt>
              </c:strCache>
            </c:strRef>
          </c:tx>
          <c:cat>
            <c:strRef>
              <c:f>'Formato H.V.'!$B$32:$C$43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'Formato H.V.'!$D$32:$D$43</c:f>
              <c:numCache>
                <c:formatCode>#,##0</c:formatCode>
                <c:ptCount val="12"/>
                <c:pt idx="0">
                  <c:v>1259419</c:v>
                </c:pt>
                <c:pt idx="1">
                  <c:v>1018122</c:v>
                </c:pt>
                <c:pt idx="2">
                  <c:v>875389.60000000009</c:v>
                </c:pt>
                <c:pt idx="3">
                  <c:v>5457.64</c:v>
                </c:pt>
                <c:pt idx="4">
                  <c:v>5425.665</c:v>
                </c:pt>
                <c:pt idx="5">
                  <c:v>5549.3150000000005</c:v>
                </c:pt>
                <c:pt idx="6">
                  <c:v>6134.31</c:v>
                </c:pt>
                <c:pt idx="7">
                  <c:v>46266.006640469008</c:v>
                </c:pt>
                <c:pt idx="8">
                  <c:v>67769.290101639563</c:v>
                </c:pt>
                <c:pt idx="9">
                  <c:v>61651.095229298735</c:v>
                </c:pt>
                <c:pt idx="10">
                  <c:v>75824.632291852948</c:v>
                </c:pt>
                <c:pt idx="11">
                  <c:v>137453.59175169034</c:v>
                </c:pt>
              </c:numCache>
            </c:numRef>
          </c:val>
          <c:smooth val="0"/>
        </c:ser>
        <c:ser>
          <c:idx val="1"/>
          <c:order val="1"/>
          <c:tx>
            <c:strRef>
              <c:f>'Formato H.V.'!$E$31</c:f>
              <c:strCache>
                <c:ptCount val="1"/>
                <c:pt idx="0">
                  <c:v>Número de pasajeros en Aeropuerto el Dorado </c:v>
                </c:pt>
              </c:strCache>
            </c:strRef>
          </c:tx>
          <c:cat>
            <c:strRef>
              <c:f>'Formato H.V.'!$B$32:$C$43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'Formato H.V.'!$E$32:$E$43</c:f>
              <c:numCache>
                <c:formatCode>#,##0</c:formatCode>
                <c:ptCount val="12"/>
                <c:pt idx="0">
                  <c:v>1235197</c:v>
                </c:pt>
                <c:pt idx="1">
                  <c:v>1009630</c:v>
                </c:pt>
                <c:pt idx="2">
                  <c:v>634319</c:v>
                </c:pt>
                <c:pt idx="3">
                  <c:v>2156</c:v>
                </c:pt>
                <c:pt idx="4">
                  <c:v>7211</c:v>
                </c:pt>
              </c:numCache>
            </c:numRef>
          </c:val>
          <c:smooth val="0"/>
        </c:ser>
        <c:dLbls>
          <c:showLegendKey val="0"/>
          <c:showVal val="0"/>
          <c:showCatName val="0"/>
          <c:showSerName val="0"/>
          <c:showPercent val="0"/>
          <c:showBubbleSize val="0"/>
        </c:dLbls>
        <c:marker val="1"/>
        <c:smooth val="0"/>
        <c:axId val="263382240"/>
        <c:axId val="263383808"/>
      </c:lineChart>
      <c:catAx>
        <c:axId val="263382240"/>
        <c:scaling>
          <c:orientation val="minMax"/>
        </c:scaling>
        <c:delete val="0"/>
        <c:axPos val="b"/>
        <c:numFmt formatCode="General" sourceLinked="1"/>
        <c:majorTickMark val="out"/>
        <c:minorTickMark val="none"/>
        <c:tickLblPos val="nextTo"/>
        <c:txPr>
          <a:bodyPr rot="-2700000" vert="horz"/>
          <a:lstStyle/>
          <a:p>
            <a:pPr>
              <a:defRPr sz="700" b="0" i="0" u="none" strike="noStrike" baseline="0">
                <a:solidFill>
                  <a:srgbClr val="000000"/>
                </a:solidFill>
                <a:latin typeface="Calibri"/>
                <a:ea typeface="Calibri"/>
                <a:cs typeface="Calibri"/>
              </a:defRPr>
            </a:pPr>
            <a:endParaRPr lang="es-CO"/>
          </a:p>
        </c:txPr>
        <c:crossAx val="263383808"/>
        <c:crosses val="autoZero"/>
        <c:auto val="1"/>
        <c:lblAlgn val="ctr"/>
        <c:lblOffset val="100"/>
        <c:noMultiLvlLbl val="0"/>
      </c:catAx>
      <c:valAx>
        <c:axId val="263383808"/>
        <c:scaling>
          <c:orientation val="minMax"/>
          <c:max val="13000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63382240"/>
        <c:crosses val="autoZero"/>
        <c:crossBetween val="between"/>
      </c:valAx>
    </c:plotArea>
    <c:legend>
      <c:legendPos val="r"/>
      <c:layout>
        <c:manualLayout>
          <c:xMode val="edge"/>
          <c:yMode val="edge"/>
          <c:x val="0"/>
          <c:y val="0.86243440913759295"/>
          <c:w val="1"/>
          <c:h val="0.13756559086240705"/>
        </c:manualLayout>
      </c:layout>
      <c:overlay val="0"/>
      <c:txPr>
        <a:bodyPr/>
        <a:lstStyle/>
        <a:p>
          <a:pPr>
            <a:defRPr sz="6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33" l="0.70000000000000062" r="0.70000000000000062" t="0.750000000000002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19050</xdr:colOff>
      <xdr:row>31</xdr:row>
      <xdr:rowOff>9525</xdr:rowOff>
    </xdr:from>
    <xdr:to>
      <xdr:col>12</xdr:col>
      <xdr:colOff>800100</xdr:colOff>
      <xdr:row>43</xdr:row>
      <xdr:rowOff>161925</xdr:rowOff>
    </xdr:to>
    <xdr:graphicFrame macro="">
      <xdr:nvGraphicFramePr>
        <xdr:cNvPr id="26314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238125</xdr:colOff>
      <xdr:row>0</xdr:row>
      <xdr:rowOff>57150</xdr:rowOff>
    </xdr:from>
    <xdr:to>
      <xdr:col>3</xdr:col>
      <xdr:colOff>295275</xdr:colOff>
      <xdr:row>2</xdr:row>
      <xdr:rowOff>276225</xdr:rowOff>
    </xdr:to>
    <xdr:pic>
      <xdr:nvPicPr>
        <xdr:cNvPr id="263143" name="3 Imagen" descr="CG268.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571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pageSetUpPr fitToPage="1"/>
  </sheetPr>
  <dimension ref="A1:R59"/>
  <sheetViews>
    <sheetView showZeros="0" tabSelected="1" view="pageBreakPreview" topLeftCell="I12" zoomScale="103" zoomScaleNormal="100" zoomScaleSheetLayoutView="100" workbookViewId="0">
      <selection activeCell="N15" sqref="N15:O16"/>
    </sheetView>
  </sheetViews>
  <sheetFormatPr baseColWidth="10" defaultColWidth="11.42578125" defaultRowHeight="12.75" x14ac:dyDescent="0.2"/>
  <cols>
    <col min="1" max="1" width="1.5703125" style="39" customWidth="1"/>
    <col min="2" max="2" width="4.7109375" style="39" customWidth="1"/>
    <col min="3" max="3" width="11.28515625" style="39" customWidth="1"/>
    <col min="4" max="4" width="12.28515625" style="39" customWidth="1"/>
    <col min="5" max="5" width="11.85546875" style="39" customWidth="1"/>
    <col min="6" max="6" width="14.140625" style="39" customWidth="1"/>
    <col min="7" max="8" width="14.85546875" style="39" customWidth="1"/>
    <col min="9" max="9" width="14.7109375" style="39" customWidth="1"/>
    <col min="10" max="10" width="11.42578125" style="39" customWidth="1"/>
    <col min="11" max="11" width="18" style="39" customWidth="1"/>
    <col min="12" max="12" width="7" style="39" customWidth="1"/>
    <col min="13" max="13" width="14.7109375" style="39" customWidth="1"/>
    <col min="14" max="14" width="11.140625" style="39" customWidth="1"/>
    <col min="15" max="15" width="11.5703125" style="39" customWidth="1"/>
    <col min="16" max="16" width="1.140625" style="39" customWidth="1"/>
    <col min="17" max="16384" width="11.42578125" style="39"/>
  </cols>
  <sheetData>
    <row r="1" spans="1:16" s="40" customFormat="1" ht="21.75" customHeight="1" x14ac:dyDescent="0.2">
      <c r="A1" s="39"/>
      <c r="B1" s="157"/>
      <c r="C1" s="158"/>
      <c r="D1" s="159"/>
      <c r="E1" s="184" t="s">
        <v>115</v>
      </c>
      <c r="F1" s="185"/>
      <c r="G1" s="185"/>
      <c r="H1" s="185"/>
      <c r="I1" s="185"/>
      <c r="J1" s="185"/>
      <c r="K1" s="185"/>
      <c r="L1" s="185"/>
      <c r="M1" s="185"/>
      <c r="N1" s="185"/>
      <c r="O1" s="186"/>
      <c r="P1" s="39"/>
    </row>
    <row r="2" spans="1:16" s="40" customFormat="1" ht="23.25" customHeight="1" x14ac:dyDescent="0.2">
      <c r="A2" s="39"/>
      <c r="B2" s="160"/>
      <c r="C2" s="161"/>
      <c r="D2" s="162"/>
      <c r="E2" s="187"/>
      <c r="F2" s="188"/>
      <c r="G2" s="188"/>
      <c r="H2" s="188"/>
      <c r="I2" s="188"/>
      <c r="J2" s="188"/>
      <c r="K2" s="188"/>
      <c r="L2" s="188"/>
      <c r="M2" s="188"/>
      <c r="N2" s="188"/>
      <c r="O2" s="189"/>
      <c r="P2" s="39"/>
    </row>
    <row r="3" spans="1:16" s="40" customFormat="1" ht="25.5" customHeight="1" x14ac:dyDescent="0.2">
      <c r="A3" s="39"/>
      <c r="B3" s="163"/>
      <c r="C3" s="164"/>
      <c r="D3" s="165"/>
      <c r="E3" s="190"/>
      <c r="F3" s="191"/>
      <c r="G3" s="191"/>
      <c r="H3" s="191"/>
      <c r="I3" s="191"/>
      <c r="J3" s="191"/>
      <c r="K3" s="191"/>
      <c r="L3" s="191"/>
      <c r="M3" s="191"/>
      <c r="N3" s="191"/>
      <c r="O3" s="192"/>
      <c r="P3" s="39"/>
    </row>
    <row r="4" spans="1:16" s="40" customFormat="1" ht="18.75" customHeight="1" thickBot="1" x14ac:dyDescent="0.25">
      <c r="A4" s="39"/>
      <c r="B4" s="41"/>
      <c r="C4" s="41"/>
      <c r="D4" s="41"/>
      <c r="E4" s="41"/>
      <c r="F4" s="41"/>
      <c r="G4" s="41"/>
      <c r="H4" s="41"/>
      <c r="I4" s="41"/>
      <c r="J4" s="41"/>
      <c r="K4" s="41"/>
      <c r="L4" s="41"/>
      <c r="M4" s="41"/>
      <c r="N4" s="41"/>
      <c r="O4" s="41"/>
      <c r="P4" s="39"/>
    </row>
    <row r="5" spans="1:16" s="40" customFormat="1" ht="19.5" customHeight="1" thickBot="1" x14ac:dyDescent="0.25">
      <c r="A5" s="39"/>
      <c r="B5" s="166" t="s">
        <v>0</v>
      </c>
      <c r="C5" s="167"/>
      <c r="D5" s="167"/>
      <c r="E5" s="167"/>
      <c r="F5" s="167"/>
      <c r="G5" s="167"/>
      <c r="H5" s="167"/>
      <c r="I5" s="167"/>
      <c r="J5" s="167"/>
      <c r="K5" s="167"/>
      <c r="L5" s="167"/>
      <c r="M5" s="167"/>
      <c r="N5" s="167"/>
      <c r="O5" s="168"/>
      <c r="P5" s="39"/>
    </row>
    <row r="6" spans="1:16" s="40" customFormat="1" ht="45" customHeight="1" x14ac:dyDescent="0.2">
      <c r="A6" s="39"/>
      <c r="B6" s="139" t="s">
        <v>121</v>
      </c>
      <c r="C6" s="140"/>
      <c r="D6" s="140"/>
      <c r="E6" s="140"/>
      <c r="F6" s="155" t="s">
        <v>36</v>
      </c>
      <c r="G6" s="155"/>
      <c r="H6" s="155"/>
      <c r="I6" s="155"/>
      <c r="J6" s="155"/>
      <c r="K6" s="155"/>
      <c r="L6" s="155"/>
      <c r="M6" s="155"/>
      <c r="N6" s="155"/>
      <c r="O6" s="156"/>
      <c r="P6" s="39"/>
    </row>
    <row r="7" spans="1:16" s="40" customFormat="1" ht="21" customHeight="1" x14ac:dyDescent="0.2">
      <c r="A7" s="39"/>
      <c r="B7" s="193" t="s">
        <v>122</v>
      </c>
      <c r="C7" s="194"/>
      <c r="D7" s="194"/>
      <c r="E7" s="194"/>
      <c r="F7" s="195" t="s">
        <v>39</v>
      </c>
      <c r="G7" s="196"/>
      <c r="H7" s="196"/>
      <c r="I7" s="196"/>
      <c r="J7" s="197"/>
      <c r="K7" s="198" t="s">
        <v>128</v>
      </c>
      <c r="L7" s="198"/>
      <c r="M7" s="108" t="s">
        <v>189</v>
      </c>
      <c r="N7" s="109"/>
      <c r="O7" s="110"/>
      <c r="P7" s="39"/>
    </row>
    <row r="8" spans="1:16" s="40" customFormat="1" ht="21" customHeight="1" x14ac:dyDescent="0.2">
      <c r="A8" s="39"/>
      <c r="B8" s="139" t="s">
        <v>123</v>
      </c>
      <c r="C8" s="140"/>
      <c r="D8" s="140"/>
      <c r="E8" s="140"/>
      <c r="F8" s="127" t="s">
        <v>112</v>
      </c>
      <c r="G8" s="128"/>
      <c r="H8" s="128"/>
      <c r="I8" s="128"/>
      <c r="J8" s="128"/>
      <c r="K8" s="128"/>
      <c r="L8" s="128"/>
      <c r="M8" s="128"/>
      <c r="N8" s="128"/>
      <c r="O8" s="129"/>
      <c r="P8" s="39"/>
    </row>
    <row r="9" spans="1:16" s="40" customFormat="1" ht="21" customHeight="1" x14ac:dyDescent="0.2">
      <c r="A9" s="39"/>
      <c r="B9" s="139" t="s">
        <v>124</v>
      </c>
      <c r="C9" s="140"/>
      <c r="D9" s="140"/>
      <c r="E9" s="140"/>
      <c r="F9" s="155" t="s">
        <v>187</v>
      </c>
      <c r="G9" s="155"/>
      <c r="H9" s="155"/>
      <c r="I9" s="155"/>
      <c r="J9" s="155"/>
      <c r="K9" s="155"/>
      <c r="L9" s="155"/>
      <c r="M9" s="155"/>
      <c r="N9" s="155"/>
      <c r="O9" s="156"/>
      <c r="P9" s="39"/>
    </row>
    <row r="10" spans="1:16" s="40" customFormat="1" ht="21" customHeight="1" x14ac:dyDescent="0.2">
      <c r="A10" s="39"/>
      <c r="B10" s="139" t="s">
        <v>125</v>
      </c>
      <c r="C10" s="140"/>
      <c r="D10" s="140"/>
      <c r="E10" s="140"/>
      <c r="F10" s="127" t="s">
        <v>116</v>
      </c>
      <c r="G10" s="128"/>
      <c r="H10" s="128"/>
      <c r="I10" s="128"/>
      <c r="J10" s="128"/>
      <c r="K10" s="128"/>
      <c r="L10" s="128"/>
      <c r="M10" s="128"/>
      <c r="N10" s="128"/>
      <c r="O10" s="129"/>
      <c r="P10" s="39"/>
    </row>
    <row r="11" spans="1:16" s="40" customFormat="1" ht="21" customHeight="1" x14ac:dyDescent="0.2">
      <c r="A11" s="39"/>
      <c r="B11" s="139" t="s">
        <v>126</v>
      </c>
      <c r="C11" s="140"/>
      <c r="D11" s="140"/>
      <c r="E11" s="140"/>
      <c r="F11" s="195" t="s">
        <v>188</v>
      </c>
      <c r="G11" s="196"/>
      <c r="H11" s="196"/>
      <c r="I11" s="196"/>
      <c r="J11" s="197"/>
      <c r="K11" s="141" t="s">
        <v>190</v>
      </c>
      <c r="L11" s="142"/>
      <c r="M11" s="142"/>
      <c r="N11" s="142"/>
      <c r="O11" s="143"/>
      <c r="P11" s="39"/>
    </row>
    <row r="12" spans="1:16" s="40" customFormat="1" ht="21" customHeight="1" thickBot="1" x14ac:dyDescent="0.25">
      <c r="A12" s="39"/>
      <c r="B12" s="147" t="s">
        <v>127</v>
      </c>
      <c r="C12" s="148"/>
      <c r="D12" s="148"/>
      <c r="E12" s="148"/>
      <c r="F12" s="179" t="s">
        <v>20</v>
      </c>
      <c r="G12" s="180"/>
      <c r="H12" s="180"/>
      <c r="I12" s="180"/>
      <c r="J12" s="180"/>
      <c r="K12" s="180"/>
      <c r="L12" s="180"/>
      <c r="M12" s="180"/>
      <c r="N12" s="180"/>
      <c r="O12" s="181"/>
      <c r="P12" s="39"/>
    </row>
    <row r="13" spans="1:16" s="40" customFormat="1" ht="21" customHeight="1" thickBot="1" x14ac:dyDescent="0.25">
      <c r="A13" s="39"/>
      <c r="B13" s="41"/>
      <c r="C13" s="41"/>
      <c r="D13" s="41"/>
      <c r="E13" s="41"/>
      <c r="F13" s="41"/>
      <c r="G13" s="41"/>
      <c r="H13" s="41"/>
      <c r="I13" s="41"/>
      <c r="J13" s="41"/>
      <c r="K13" s="41"/>
      <c r="L13" s="41"/>
      <c r="M13" s="41"/>
      <c r="N13" s="41"/>
      <c r="O13" s="41"/>
      <c r="P13" s="39"/>
    </row>
    <row r="14" spans="1:16" s="40" customFormat="1" ht="28.5" customHeight="1" x14ac:dyDescent="0.2">
      <c r="A14" s="39"/>
      <c r="B14" s="182" t="s">
        <v>129</v>
      </c>
      <c r="C14" s="183"/>
      <c r="D14" s="105" t="s">
        <v>130</v>
      </c>
      <c r="E14" s="105"/>
      <c r="F14" s="105"/>
      <c r="G14" s="105"/>
      <c r="H14" s="105" t="s">
        <v>131</v>
      </c>
      <c r="I14" s="105"/>
      <c r="J14" s="105"/>
      <c r="K14" s="105"/>
      <c r="L14" s="105"/>
      <c r="M14" s="106"/>
      <c r="N14" s="105" t="s">
        <v>132</v>
      </c>
      <c r="O14" s="106"/>
      <c r="P14" s="39"/>
    </row>
    <row r="15" spans="1:16" ht="18" customHeight="1" x14ac:dyDescent="0.2">
      <c r="B15" s="199">
        <v>115</v>
      </c>
      <c r="C15" s="200"/>
      <c r="D15" s="203" t="s">
        <v>205</v>
      </c>
      <c r="E15" s="203"/>
      <c r="F15" s="203"/>
      <c r="G15" s="204"/>
      <c r="H15" s="173" t="s">
        <v>213</v>
      </c>
      <c r="I15" s="174"/>
      <c r="J15" s="174"/>
      <c r="K15" s="174"/>
      <c r="L15" s="174"/>
      <c r="M15" s="175"/>
      <c r="N15" s="169" t="s">
        <v>217</v>
      </c>
      <c r="O15" s="170"/>
    </row>
    <row r="16" spans="1:16" ht="18" customHeight="1" thickBot="1" x14ac:dyDescent="0.25">
      <c r="B16" s="201"/>
      <c r="C16" s="202"/>
      <c r="D16" s="205"/>
      <c r="E16" s="205"/>
      <c r="F16" s="205"/>
      <c r="G16" s="206"/>
      <c r="H16" s="176"/>
      <c r="I16" s="177"/>
      <c r="J16" s="177"/>
      <c r="K16" s="177"/>
      <c r="L16" s="177"/>
      <c r="M16" s="178"/>
      <c r="N16" s="171"/>
      <c r="O16" s="172"/>
    </row>
    <row r="17" spans="1:18" ht="13.5" thickBot="1" x14ac:dyDescent="0.25">
      <c r="B17" s="42"/>
      <c r="C17" s="42"/>
      <c r="D17" s="42"/>
      <c r="E17" s="42"/>
      <c r="F17" s="42"/>
      <c r="G17" s="42"/>
      <c r="H17" s="42"/>
      <c r="I17" s="42"/>
      <c r="J17" s="42"/>
      <c r="K17" s="42"/>
      <c r="L17" s="42"/>
      <c r="M17" s="42"/>
      <c r="N17" s="42"/>
      <c r="O17" s="42"/>
    </row>
    <row r="18" spans="1:18" ht="25.5" customHeight="1" x14ac:dyDescent="0.2">
      <c r="B18" s="104" t="s">
        <v>133</v>
      </c>
      <c r="C18" s="105"/>
      <c r="D18" s="105"/>
      <c r="E18" s="105"/>
      <c r="F18" s="105"/>
      <c r="G18" s="105"/>
      <c r="H18" s="105"/>
      <c r="I18" s="105"/>
      <c r="J18" s="105"/>
      <c r="K18" s="132" t="s">
        <v>134</v>
      </c>
      <c r="L18" s="132"/>
      <c r="M18" s="145" t="s">
        <v>209</v>
      </c>
      <c r="N18" s="145"/>
      <c r="O18" s="146"/>
    </row>
    <row r="19" spans="1:18" ht="29.25" customHeight="1" x14ac:dyDescent="0.2">
      <c r="B19" s="98" t="s">
        <v>206</v>
      </c>
      <c r="C19" s="99"/>
      <c r="D19" s="99"/>
      <c r="E19" s="99"/>
      <c r="F19" s="99"/>
      <c r="G19" s="99"/>
      <c r="H19" s="99"/>
      <c r="I19" s="99"/>
      <c r="J19" s="100"/>
      <c r="K19" s="144" t="s">
        <v>135</v>
      </c>
      <c r="L19" s="144"/>
      <c r="M19" s="130" t="s">
        <v>191</v>
      </c>
      <c r="N19" s="130"/>
      <c r="O19" s="131"/>
    </row>
    <row r="20" spans="1:18" ht="29.25" customHeight="1" thickBot="1" x14ac:dyDescent="0.25">
      <c r="B20" s="101"/>
      <c r="C20" s="102"/>
      <c r="D20" s="102"/>
      <c r="E20" s="102"/>
      <c r="F20" s="102"/>
      <c r="G20" s="102"/>
      <c r="H20" s="102"/>
      <c r="I20" s="102"/>
      <c r="J20" s="103"/>
      <c r="K20" s="112" t="s">
        <v>136</v>
      </c>
      <c r="L20" s="112"/>
      <c r="M20" s="116" t="s">
        <v>192</v>
      </c>
      <c r="N20" s="116"/>
      <c r="O20" s="117"/>
    </row>
    <row r="21" spans="1:18" s="43" customFormat="1" ht="13.5" thickBot="1" x14ac:dyDescent="0.25">
      <c r="B21" s="42"/>
      <c r="C21" s="42"/>
      <c r="D21" s="42"/>
      <c r="E21" s="42"/>
      <c r="F21" s="42"/>
      <c r="G21" s="42"/>
      <c r="H21" s="42"/>
      <c r="I21" s="42"/>
      <c r="J21" s="42"/>
      <c r="K21" s="42"/>
      <c r="L21" s="42"/>
      <c r="M21" s="42"/>
      <c r="N21" s="42"/>
      <c r="O21" s="42"/>
    </row>
    <row r="22" spans="1:18" ht="18" customHeight="1" thickBot="1" x14ac:dyDescent="0.25">
      <c r="B22" s="93" t="s">
        <v>137</v>
      </c>
      <c r="C22" s="94"/>
      <c r="D22" s="94"/>
      <c r="E22" s="95"/>
      <c r="F22" s="94" t="s">
        <v>138</v>
      </c>
      <c r="G22" s="94"/>
      <c r="H22" s="94"/>
      <c r="I22" s="94"/>
      <c r="J22" s="94"/>
      <c r="K22" s="94"/>
      <c r="L22" s="94"/>
      <c r="M22" s="93" t="s">
        <v>139</v>
      </c>
      <c r="N22" s="94"/>
      <c r="O22" s="95"/>
    </row>
    <row r="23" spans="1:18" ht="24.75" customHeight="1" x14ac:dyDescent="0.2">
      <c r="B23" s="133" t="s">
        <v>207</v>
      </c>
      <c r="C23" s="134"/>
      <c r="D23" s="134"/>
      <c r="E23" s="135"/>
      <c r="F23" s="149" t="s">
        <v>208</v>
      </c>
      <c r="G23" s="150"/>
      <c r="H23" s="150"/>
      <c r="I23" s="150"/>
      <c r="J23" s="150"/>
      <c r="K23" s="150"/>
      <c r="L23" s="151"/>
      <c r="M23" s="121" t="s">
        <v>211</v>
      </c>
      <c r="N23" s="122"/>
      <c r="O23" s="123"/>
    </row>
    <row r="24" spans="1:18" ht="24.75" customHeight="1" thickBot="1" x14ac:dyDescent="0.25">
      <c r="B24" s="136"/>
      <c r="C24" s="137"/>
      <c r="D24" s="137"/>
      <c r="E24" s="138"/>
      <c r="F24" s="152"/>
      <c r="G24" s="153"/>
      <c r="H24" s="153"/>
      <c r="I24" s="153"/>
      <c r="J24" s="153"/>
      <c r="K24" s="153"/>
      <c r="L24" s="154"/>
      <c r="M24" s="124"/>
      <c r="N24" s="125"/>
      <c r="O24" s="126"/>
    </row>
    <row r="25" spans="1:18" ht="13.5" thickBot="1" x14ac:dyDescent="0.25">
      <c r="B25" s="44"/>
      <c r="C25" s="44"/>
      <c r="D25" s="44"/>
      <c r="E25" s="44"/>
      <c r="F25" s="44"/>
      <c r="G25" s="44"/>
      <c r="H25" s="44"/>
      <c r="I25" s="44"/>
      <c r="J25" s="44"/>
      <c r="K25" s="44"/>
      <c r="L25" s="44"/>
      <c r="M25" s="44"/>
      <c r="N25" s="44"/>
      <c r="O25" s="44"/>
    </row>
    <row r="26" spans="1:18" s="43" customFormat="1" ht="26.25" customHeight="1" x14ac:dyDescent="0.2">
      <c r="B26" s="104" t="s">
        <v>2</v>
      </c>
      <c r="C26" s="105"/>
      <c r="D26" s="105"/>
      <c r="E26" s="105"/>
      <c r="F26" s="105"/>
      <c r="G26" s="105"/>
      <c r="H26" s="105"/>
      <c r="I26" s="105"/>
      <c r="J26" s="105"/>
      <c r="K26" s="105"/>
      <c r="L26" s="105"/>
      <c r="M26" s="105"/>
      <c r="N26" s="105"/>
      <c r="O26" s="106"/>
    </row>
    <row r="27" spans="1:18" s="45" customFormat="1" ht="31.5" customHeight="1" x14ac:dyDescent="0.2">
      <c r="B27" s="222" t="s">
        <v>140</v>
      </c>
      <c r="C27" s="223"/>
      <c r="D27" s="215" t="s">
        <v>141</v>
      </c>
      <c r="E27" s="216"/>
      <c r="F27" s="107" t="s">
        <v>142</v>
      </c>
      <c r="G27" s="107"/>
      <c r="H27" s="224" t="s">
        <v>143</v>
      </c>
      <c r="I27" s="225"/>
      <c r="J27" s="226"/>
      <c r="K27" s="215" t="s">
        <v>144</v>
      </c>
      <c r="L27" s="216"/>
      <c r="M27" s="107" t="s">
        <v>145</v>
      </c>
      <c r="N27" s="107"/>
      <c r="O27" s="227"/>
    </row>
    <row r="28" spans="1:18" s="46" customFormat="1" ht="29.25" customHeight="1" thickBot="1" x14ac:dyDescent="0.25">
      <c r="B28" s="211"/>
      <c r="C28" s="212"/>
      <c r="D28" s="213">
        <f>D44</f>
        <v>3564462.1460149512</v>
      </c>
      <c r="E28" s="214"/>
      <c r="F28" s="209">
        <v>13126879</v>
      </c>
      <c r="G28" s="210"/>
      <c r="H28" s="118">
        <f>+E44</f>
        <v>2888513</v>
      </c>
      <c r="I28" s="119"/>
      <c r="J28" s="120"/>
      <c r="K28" s="118">
        <f>+F44</f>
        <v>2888513</v>
      </c>
      <c r="L28" s="120"/>
      <c r="M28" s="113" t="e">
        <f>+K28/B28</f>
        <v>#DIV/0!</v>
      </c>
      <c r="N28" s="114"/>
      <c r="O28" s="115"/>
    </row>
    <row r="29" spans="1:18" s="47" customFormat="1" ht="27" customHeight="1" thickBot="1" x14ac:dyDescent="0.25">
      <c r="B29" s="44"/>
      <c r="C29" s="44"/>
      <c r="D29" s="44"/>
      <c r="E29" s="44"/>
      <c r="F29" s="48"/>
      <c r="G29" s="48"/>
      <c r="H29" s="48"/>
      <c r="I29" s="48"/>
      <c r="J29" s="49"/>
      <c r="K29" s="49"/>
      <c r="L29" s="49"/>
      <c r="M29" s="50"/>
      <c r="N29" s="50"/>
      <c r="O29" s="50"/>
    </row>
    <row r="30" spans="1:18" s="45" customFormat="1" ht="20.25" customHeight="1" thickBot="1" x14ac:dyDescent="0.3">
      <c r="A30" s="51"/>
      <c r="B30" s="93" t="s">
        <v>146</v>
      </c>
      <c r="C30" s="94"/>
      <c r="D30" s="94"/>
      <c r="E30" s="94"/>
      <c r="F30" s="94"/>
      <c r="G30" s="94"/>
      <c r="H30" s="94"/>
      <c r="I30" s="94"/>
      <c r="J30" s="94"/>
      <c r="K30" s="94"/>
      <c r="L30" s="94"/>
      <c r="M30" s="95"/>
      <c r="N30" s="79"/>
      <c r="O30" s="79"/>
    </row>
    <row r="31" spans="1:18" s="45" customFormat="1" ht="78.75" customHeight="1" thickBot="1" x14ac:dyDescent="0.3">
      <c r="B31" s="220" t="s">
        <v>147</v>
      </c>
      <c r="C31" s="221"/>
      <c r="D31" s="82" t="s">
        <v>212</v>
      </c>
      <c r="E31" s="82" t="s">
        <v>210</v>
      </c>
      <c r="F31" s="81" t="s">
        <v>148</v>
      </c>
      <c r="G31" s="83" t="s">
        <v>149</v>
      </c>
      <c r="H31" s="217" t="str">
        <f>D15</f>
        <v>Pasajeros al año en Aeropuerto el Dorado</v>
      </c>
      <c r="I31" s="218"/>
      <c r="J31" s="218"/>
      <c r="K31" s="218"/>
      <c r="L31" s="218"/>
      <c r="M31" s="219"/>
      <c r="N31" s="79"/>
      <c r="O31" s="79"/>
    </row>
    <row r="32" spans="1:18" s="51" customFormat="1" x14ac:dyDescent="0.2">
      <c r="B32" s="96" t="s">
        <v>193</v>
      </c>
      <c r="C32" s="97"/>
      <c r="D32" s="88">
        <v>1259419</v>
      </c>
      <c r="E32" s="88">
        <v>1235197</v>
      </c>
      <c r="F32" s="89">
        <f>E32</f>
        <v>1235197</v>
      </c>
      <c r="G32" s="52">
        <f>E32/D32</f>
        <v>0.98076732207470274</v>
      </c>
      <c r="H32" s="53"/>
      <c r="I32" s="53"/>
      <c r="J32" s="54"/>
      <c r="K32" s="54"/>
      <c r="L32" s="54"/>
      <c r="M32" s="55"/>
      <c r="R32" s="45"/>
    </row>
    <row r="33" spans="2:15" s="43" customFormat="1" ht="15" customHeight="1" x14ac:dyDescent="0.2">
      <c r="B33" s="207" t="s">
        <v>194</v>
      </c>
      <c r="C33" s="208"/>
      <c r="D33" s="88">
        <v>1018122</v>
      </c>
      <c r="E33" s="90">
        <v>1009630</v>
      </c>
      <c r="F33" s="91">
        <f>E32+E33</f>
        <v>2244827</v>
      </c>
      <c r="G33" s="52">
        <f>E33/D33</f>
        <v>0.99165915283237172</v>
      </c>
      <c r="H33" s="54"/>
      <c r="I33" s="54"/>
      <c r="J33" s="54"/>
      <c r="K33" s="54"/>
      <c r="L33" s="54"/>
      <c r="M33" s="55"/>
    </row>
    <row r="34" spans="2:15" s="43" customFormat="1" ht="15" customHeight="1" x14ac:dyDescent="0.2">
      <c r="B34" s="207" t="s">
        <v>195</v>
      </c>
      <c r="C34" s="208"/>
      <c r="D34" s="88">
        <v>875389.60000000009</v>
      </c>
      <c r="E34" s="90">
        <v>634319</v>
      </c>
      <c r="F34" s="91">
        <f>E32+E33+E34</f>
        <v>2879146</v>
      </c>
      <c r="G34" s="52">
        <f>E34/D34</f>
        <v>0.72461336072532723</v>
      </c>
      <c r="H34" s="54"/>
      <c r="I34" s="54"/>
      <c r="J34" s="54"/>
      <c r="K34" s="54"/>
      <c r="L34" s="54"/>
      <c r="M34" s="55"/>
    </row>
    <row r="35" spans="2:15" s="43" customFormat="1" ht="15" customHeight="1" x14ac:dyDescent="0.2">
      <c r="B35" s="207" t="s">
        <v>196</v>
      </c>
      <c r="C35" s="208"/>
      <c r="D35" s="88">
        <v>5457.64</v>
      </c>
      <c r="E35" s="90">
        <v>2156</v>
      </c>
      <c r="F35" s="91">
        <f>SUM(E32:E35)</f>
        <v>2881302</v>
      </c>
      <c r="G35" s="52">
        <f t="shared" ref="G35:G44" si="0">E35/D35</f>
        <v>0.39504254586231408</v>
      </c>
      <c r="H35" s="54"/>
      <c r="I35" s="54"/>
      <c r="J35" s="54"/>
      <c r="K35" s="54"/>
      <c r="L35" s="54"/>
      <c r="M35" s="55"/>
    </row>
    <row r="36" spans="2:15" s="43" customFormat="1" ht="15" customHeight="1" x14ac:dyDescent="0.2">
      <c r="B36" s="207" t="s">
        <v>197</v>
      </c>
      <c r="C36" s="208"/>
      <c r="D36" s="88">
        <v>5425.665</v>
      </c>
      <c r="E36" s="90">
        <v>7211</v>
      </c>
      <c r="F36" s="91">
        <f>SUM(E32:E36)</f>
        <v>2888513</v>
      </c>
      <c r="G36" s="52">
        <f t="shared" si="0"/>
        <v>1.3290536736049867</v>
      </c>
      <c r="H36" s="54"/>
      <c r="I36" s="54"/>
      <c r="J36" s="54"/>
      <c r="K36" s="54"/>
      <c r="L36" s="54"/>
      <c r="M36" s="55"/>
    </row>
    <row r="37" spans="2:15" s="43" customFormat="1" ht="15" customHeight="1" x14ac:dyDescent="0.2">
      <c r="B37" s="207" t="s">
        <v>198</v>
      </c>
      <c r="C37" s="208"/>
      <c r="D37" s="88">
        <v>5549.3150000000005</v>
      </c>
      <c r="E37" s="90"/>
      <c r="F37" s="91">
        <f>SUM(E32:E37)</f>
        <v>2888513</v>
      </c>
      <c r="G37" s="52">
        <f t="shared" si="0"/>
        <v>0</v>
      </c>
      <c r="H37" s="54"/>
      <c r="I37" s="54"/>
      <c r="J37" s="54"/>
      <c r="K37" s="54"/>
      <c r="L37" s="54"/>
      <c r="M37" s="55"/>
    </row>
    <row r="38" spans="2:15" s="43" customFormat="1" ht="15" customHeight="1" x14ac:dyDescent="0.2">
      <c r="B38" s="207" t="s">
        <v>199</v>
      </c>
      <c r="C38" s="208"/>
      <c r="D38" s="88">
        <v>6134.31</v>
      </c>
      <c r="E38" s="90"/>
      <c r="F38" s="91">
        <f>SUM(E32:E38)</f>
        <v>2888513</v>
      </c>
      <c r="G38" s="52">
        <f t="shared" si="0"/>
        <v>0</v>
      </c>
      <c r="H38" s="54"/>
      <c r="I38" s="54"/>
      <c r="J38" s="54"/>
      <c r="K38" s="54"/>
      <c r="L38" s="54"/>
      <c r="M38" s="55"/>
    </row>
    <row r="39" spans="2:15" s="43" customFormat="1" ht="15" customHeight="1" x14ac:dyDescent="0.2">
      <c r="B39" s="207" t="s">
        <v>200</v>
      </c>
      <c r="C39" s="208"/>
      <c r="D39" s="88">
        <v>46266.006640469008</v>
      </c>
      <c r="E39" s="90"/>
      <c r="F39" s="91">
        <f>SUM(E32:E39)</f>
        <v>2888513</v>
      </c>
      <c r="G39" s="52">
        <f t="shared" si="0"/>
        <v>0</v>
      </c>
      <c r="H39" s="54"/>
      <c r="I39" s="54"/>
      <c r="J39" s="54"/>
      <c r="K39" s="54"/>
      <c r="L39" s="54"/>
      <c r="M39" s="55"/>
    </row>
    <row r="40" spans="2:15" s="43" customFormat="1" ht="15" customHeight="1" x14ac:dyDescent="0.2">
      <c r="B40" s="207" t="s">
        <v>201</v>
      </c>
      <c r="C40" s="208"/>
      <c r="D40" s="88">
        <v>67769.290101639563</v>
      </c>
      <c r="E40" s="90"/>
      <c r="F40" s="91">
        <f>SUM(E32:E40)</f>
        <v>2888513</v>
      </c>
      <c r="G40" s="52">
        <f t="shared" si="0"/>
        <v>0</v>
      </c>
      <c r="H40" s="54"/>
      <c r="I40" s="54"/>
      <c r="J40" s="54"/>
      <c r="K40" s="54"/>
      <c r="L40" s="54"/>
      <c r="M40" s="55"/>
    </row>
    <row r="41" spans="2:15" s="43" customFormat="1" ht="15" customHeight="1" x14ac:dyDescent="0.2">
      <c r="B41" s="207" t="s">
        <v>202</v>
      </c>
      <c r="C41" s="208"/>
      <c r="D41" s="88">
        <v>61651.095229298735</v>
      </c>
      <c r="E41" s="90"/>
      <c r="F41" s="91">
        <f>SUM(E32:E41)</f>
        <v>2888513</v>
      </c>
      <c r="G41" s="52">
        <f t="shared" si="0"/>
        <v>0</v>
      </c>
      <c r="H41" s="54"/>
      <c r="I41" s="54"/>
      <c r="J41" s="54"/>
      <c r="K41" s="54"/>
      <c r="L41" s="54"/>
      <c r="M41" s="55"/>
    </row>
    <row r="42" spans="2:15" s="43" customFormat="1" ht="15" customHeight="1" x14ac:dyDescent="0.2">
      <c r="B42" s="207" t="s">
        <v>203</v>
      </c>
      <c r="C42" s="208"/>
      <c r="D42" s="88">
        <v>75824.632291852948</v>
      </c>
      <c r="E42" s="90"/>
      <c r="F42" s="91">
        <f>SUM(E32:E42)</f>
        <v>2888513</v>
      </c>
      <c r="G42" s="52">
        <f t="shared" si="0"/>
        <v>0</v>
      </c>
      <c r="H42" s="54"/>
      <c r="I42" s="54"/>
      <c r="J42" s="54"/>
      <c r="K42" s="54"/>
      <c r="L42" s="54"/>
      <c r="M42" s="55"/>
    </row>
    <row r="43" spans="2:15" s="43" customFormat="1" ht="15" customHeight="1" thickBot="1" x14ac:dyDescent="0.25">
      <c r="B43" s="234" t="s">
        <v>204</v>
      </c>
      <c r="C43" s="235"/>
      <c r="D43" s="88">
        <v>137453.59175169034</v>
      </c>
      <c r="E43" s="92"/>
      <c r="F43" s="91">
        <f>SUM(E32:E43)</f>
        <v>2888513</v>
      </c>
      <c r="G43" s="52">
        <f t="shared" si="0"/>
        <v>0</v>
      </c>
      <c r="H43" s="54"/>
      <c r="I43" s="54"/>
      <c r="J43" s="54"/>
      <c r="K43" s="54"/>
      <c r="L43" s="54"/>
      <c r="M43" s="55"/>
    </row>
    <row r="44" spans="2:15" s="43" customFormat="1" ht="15" customHeight="1" thickBot="1" x14ac:dyDescent="0.25">
      <c r="B44" s="236" t="s">
        <v>1</v>
      </c>
      <c r="C44" s="237"/>
      <c r="D44" s="80">
        <f>SUM(D32:D43)</f>
        <v>3564462.1460149512</v>
      </c>
      <c r="E44" s="80">
        <f>SUM(E32:E43)</f>
        <v>2888513</v>
      </c>
      <c r="F44" s="84">
        <f>F43</f>
        <v>2888513</v>
      </c>
      <c r="G44" s="52">
        <f t="shared" si="0"/>
        <v>0.81036433595720503</v>
      </c>
      <c r="H44" s="56"/>
      <c r="I44" s="56"/>
      <c r="J44" s="56"/>
      <c r="K44" s="56"/>
      <c r="L44" s="56"/>
      <c r="M44" s="57"/>
    </row>
    <row r="45" spans="2:15" s="43" customFormat="1" ht="15" customHeight="1" x14ac:dyDescent="0.2">
      <c r="B45" s="44"/>
      <c r="C45" s="44"/>
      <c r="D45" s="58"/>
      <c r="E45" s="59"/>
      <c r="F45" s="59"/>
      <c r="G45" s="59"/>
      <c r="H45" s="60"/>
      <c r="I45" s="60"/>
      <c r="J45" s="61"/>
      <c r="K45" s="61"/>
      <c r="L45" s="61"/>
      <c r="M45" s="61"/>
      <c r="N45" s="61"/>
      <c r="O45" s="61"/>
    </row>
    <row r="46" spans="2:15" s="43" customFormat="1" ht="15" x14ac:dyDescent="0.25">
      <c r="C46"/>
      <c r="D46" s="86"/>
      <c r="E46" s="87"/>
      <c r="F46" s="228" t="s">
        <v>3</v>
      </c>
      <c r="G46" s="228" t="s">
        <v>8</v>
      </c>
      <c r="H46" s="228"/>
      <c r="I46" s="228" t="s">
        <v>28</v>
      </c>
      <c r="J46" s="228"/>
      <c r="K46" s="228"/>
    </row>
    <row r="47" spans="2:15" s="43" customFormat="1" ht="15" customHeight="1" x14ac:dyDescent="0.2">
      <c r="F47" s="228"/>
      <c r="G47" s="111" t="s">
        <v>4</v>
      </c>
      <c r="H47" s="111"/>
      <c r="I47" s="229" t="s">
        <v>7</v>
      </c>
      <c r="J47" s="229"/>
      <c r="K47" s="229"/>
    </row>
    <row r="48" spans="2:15" s="43" customFormat="1" ht="15" customHeight="1" x14ac:dyDescent="0.2">
      <c r="D48"/>
      <c r="F48" s="228"/>
      <c r="G48" s="232" t="s">
        <v>5</v>
      </c>
      <c r="H48" s="232"/>
      <c r="I48" s="229" t="s">
        <v>31</v>
      </c>
      <c r="J48" s="229"/>
      <c r="K48" s="229"/>
    </row>
    <row r="49" spans="1:16" s="43" customFormat="1" ht="15" customHeight="1" x14ac:dyDescent="0.2">
      <c r="F49" s="228"/>
      <c r="G49" s="233" t="s">
        <v>6</v>
      </c>
      <c r="H49" s="233"/>
      <c r="I49" s="230" t="s">
        <v>32</v>
      </c>
      <c r="J49" s="230"/>
      <c r="K49" s="230"/>
    </row>
    <row r="50" spans="1:16" s="43" customFormat="1" ht="15" customHeight="1" thickBot="1" x14ac:dyDescent="0.25">
      <c r="B50" s="42"/>
      <c r="C50" s="42"/>
      <c r="D50" s="42"/>
      <c r="E50" s="42"/>
      <c r="F50" s="42"/>
      <c r="G50" s="42"/>
      <c r="H50" s="42"/>
      <c r="I50" s="42"/>
      <c r="J50" s="42"/>
      <c r="K50" s="42"/>
      <c r="L50" s="42"/>
      <c r="M50" s="42"/>
      <c r="N50" s="42"/>
      <c r="O50" s="42"/>
    </row>
    <row r="51" spans="1:16" ht="38.25" customHeight="1" thickBot="1" x14ac:dyDescent="0.25">
      <c r="A51" s="41"/>
      <c r="B51" s="93" t="s">
        <v>150</v>
      </c>
      <c r="C51" s="94"/>
      <c r="D51" s="94"/>
      <c r="E51" s="94"/>
      <c r="F51" s="94"/>
      <c r="G51" s="94"/>
      <c r="H51" s="94"/>
      <c r="I51" s="94"/>
      <c r="J51" s="94"/>
      <c r="K51" s="94"/>
      <c r="L51" s="94"/>
      <c r="M51" s="94"/>
      <c r="N51" s="94"/>
      <c r="O51" s="95"/>
    </row>
    <row r="52" spans="1:16" ht="94.5" customHeight="1" x14ac:dyDescent="0.2">
      <c r="B52" s="238" t="s">
        <v>216</v>
      </c>
      <c r="C52" s="239"/>
      <c r="D52" s="239"/>
      <c r="E52" s="239"/>
      <c r="F52" s="239"/>
      <c r="G52" s="239"/>
      <c r="H52" s="239"/>
      <c r="I52" s="239"/>
      <c r="J52" s="239"/>
      <c r="K52" s="239"/>
      <c r="L52" s="239"/>
      <c r="M52" s="239"/>
      <c r="N52" s="239"/>
      <c r="O52" s="240"/>
    </row>
    <row r="53" spans="1:16" ht="65.25" customHeight="1" thickBot="1" x14ac:dyDescent="0.25">
      <c r="A53" s="39">
        <v>50</v>
      </c>
      <c r="B53" s="241"/>
      <c r="C53" s="242"/>
      <c r="D53" s="242"/>
      <c r="E53" s="242"/>
      <c r="F53" s="242"/>
      <c r="G53" s="242"/>
      <c r="H53" s="242"/>
      <c r="I53" s="242"/>
      <c r="J53" s="242"/>
      <c r="K53" s="242"/>
      <c r="L53" s="242"/>
      <c r="M53" s="242"/>
      <c r="N53" s="242"/>
      <c r="O53" s="243"/>
    </row>
    <row r="54" spans="1:16" x14ac:dyDescent="0.2">
      <c r="B54" s="44"/>
      <c r="C54" s="44"/>
      <c r="D54" s="44"/>
      <c r="E54" s="44"/>
      <c r="F54" s="62"/>
      <c r="G54" s="62"/>
      <c r="H54" s="62"/>
      <c r="I54" s="62"/>
      <c r="J54" s="62"/>
      <c r="K54" s="62"/>
      <c r="L54" s="62"/>
      <c r="M54" s="62"/>
      <c r="N54" s="44"/>
      <c r="O54" s="44"/>
      <c r="P54" s="51"/>
    </row>
    <row r="55" spans="1:16" s="51" customFormat="1" ht="15" x14ac:dyDescent="0.25">
      <c r="B55" s="231" t="s">
        <v>109</v>
      </c>
      <c r="C55" s="231"/>
      <c r="D55" s="85" t="s">
        <v>214</v>
      </c>
      <c r="E55" s="63"/>
      <c r="F55" s="63"/>
      <c r="G55" s="63"/>
      <c r="H55" s="63"/>
      <c r="I55" s="63"/>
      <c r="J55" s="64"/>
      <c r="K55" s="64"/>
      <c r="L55" s="64"/>
      <c r="M55" s="41"/>
    </row>
    <row r="56" spans="1:16" s="51" customFormat="1" ht="15" x14ac:dyDescent="0.25">
      <c r="B56" s="231" t="s">
        <v>110</v>
      </c>
      <c r="C56" s="231"/>
      <c r="D56" s="85" t="s">
        <v>215</v>
      </c>
      <c r="E56" s="63"/>
      <c r="F56" s="63"/>
      <c r="G56" s="63"/>
      <c r="H56" s="63"/>
      <c r="I56" s="63"/>
      <c r="J56" s="64"/>
      <c r="K56" s="64"/>
      <c r="L56" s="64"/>
      <c r="M56" s="41"/>
    </row>
    <row r="57" spans="1:16" s="51" customFormat="1" ht="15" x14ac:dyDescent="0.25">
      <c r="B57" s="231" t="s">
        <v>111</v>
      </c>
      <c r="C57" s="231"/>
      <c r="D57" s="85" t="s">
        <v>215</v>
      </c>
      <c r="E57" s="63"/>
      <c r="F57" s="63"/>
      <c r="G57" s="63"/>
      <c r="H57" s="63"/>
      <c r="I57" s="63"/>
      <c r="J57" s="64"/>
      <c r="K57" s="64"/>
      <c r="L57" s="64"/>
      <c r="M57" s="41"/>
    </row>
    <row r="58" spans="1:16" ht="15" x14ac:dyDescent="0.25">
      <c r="H58" s="64"/>
      <c r="I58" s="64"/>
      <c r="J58" s="64"/>
      <c r="K58" s="41"/>
      <c r="L58" s="41"/>
      <c r="M58" s="41"/>
    </row>
    <row r="59" spans="1:16" s="51" customFormat="1" x14ac:dyDescent="0.2">
      <c r="H59" s="78"/>
      <c r="I59" s="78"/>
    </row>
  </sheetData>
  <sheetProtection formatCells="0" formatRows="0"/>
  <mergeCells count="85">
    <mergeCell ref="B57:C57"/>
    <mergeCell ref="B39:C39"/>
    <mergeCell ref="B38:C38"/>
    <mergeCell ref="B36:C36"/>
    <mergeCell ref="I46:K46"/>
    <mergeCell ref="G48:H48"/>
    <mergeCell ref="G49:H49"/>
    <mergeCell ref="B40:C40"/>
    <mergeCell ref="B41:C41"/>
    <mergeCell ref="B43:C43"/>
    <mergeCell ref="B44:C44"/>
    <mergeCell ref="B42:C42"/>
    <mergeCell ref="B52:O53"/>
    <mergeCell ref="B51:O51"/>
    <mergeCell ref="B55:C55"/>
    <mergeCell ref="B56:C56"/>
    <mergeCell ref="F46:F49"/>
    <mergeCell ref="I47:K47"/>
    <mergeCell ref="I48:K48"/>
    <mergeCell ref="I49:K49"/>
    <mergeCell ref="B37:C37"/>
    <mergeCell ref="G46:H46"/>
    <mergeCell ref="B33:C33"/>
    <mergeCell ref="B34:C34"/>
    <mergeCell ref="F28:G28"/>
    <mergeCell ref="B30:M30"/>
    <mergeCell ref="B35:C35"/>
    <mergeCell ref="K28:L28"/>
    <mergeCell ref="B28:C28"/>
    <mergeCell ref="D28:E28"/>
    <mergeCell ref="H31:M31"/>
    <mergeCell ref="B31:C31"/>
    <mergeCell ref="K7:L7"/>
    <mergeCell ref="F11:J11"/>
    <mergeCell ref="B15:C16"/>
    <mergeCell ref="H14:M14"/>
    <mergeCell ref="D15:G16"/>
    <mergeCell ref="F9:O9"/>
    <mergeCell ref="B1:D3"/>
    <mergeCell ref="B5:O5"/>
    <mergeCell ref="F22:L22"/>
    <mergeCell ref="N15:O16"/>
    <mergeCell ref="B8:E8"/>
    <mergeCell ref="M22:O22"/>
    <mergeCell ref="H15:M16"/>
    <mergeCell ref="F12:O12"/>
    <mergeCell ref="B6:E6"/>
    <mergeCell ref="B9:E9"/>
    <mergeCell ref="B14:C14"/>
    <mergeCell ref="E1:O3"/>
    <mergeCell ref="B7:E7"/>
    <mergeCell ref="F7:J7"/>
    <mergeCell ref="F6:O6"/>
    <mergeCell ref="M18:O18"/>
    <mergeCell ref="B12:E12"/>
    <mergeCell ref="F10:O10"/>
    <mergeCell ref="N14:O14"/>
    <mergeCell ref="F23:L24"/>
    <mergeCell ref="B18:J18"/>
    <mergeCell ref="M7:O7"/>
    <mergeCell ref="G47:H47"/>
    <mergeCell ref="K20:L20"/>
    <mergeCell ref="M28:O28"/>
    <mergeCell ref="M20:O20"/>
    <mergeCell ref="H28:J28"/>
    <mergeCell ref="M23:O24"/>
    <mergeCell ref="F8:O8"/>
    <mergeCell ref="M19:O19"/>
    <mergeCell ref="K18:L18"/>
    <mergeCell ref="D14:G14"/>
    <mergeCell ref="B23:E24"/>
    <mergeCell ref="B11:E11"/>
    <mergeCell ref="B10:E10"/>
    <mergeCell ref="K11:O11"/>
    <mergeCell ref="K19:L19"/>
    <mergeCell ref="B22:E22"/>
    <mergeCell ref="B32:C32"/>
    <mergeCell ref="B19:J20"/>
    <mergeCell ref="B26:O26"/>
    <mergeCell ref="F27:G27"/>
    <mergeCell ref="K27:L27"/>
    <mergeCell ref="B27:C27"/>
    <mergeCell ref="D27:E27"/>
    <mergeCell ref="H27:J27"/>
    <mergeCell ref="M27:O27"/>
  </mergeCells>
  <conditionalFormatting sqref="G32:G44">
    <cfRule type="cellIs" dxfId="3" priority="13" stopIfTrue="1" operator="equal">
      <formula>"N.A."</formula>
    </cfRule>
    <cfRule type="cellIs" dxfId="2" priority="14" stopIfTrue="1" operator="greaterThan">
      <formula>0.9</formula>
    </cfRule>
    <cfRule type="cellIs" dxfId="1" priority="15" stopIfTrue="1" operator="between">
      <formula>0.7</formula>
      <formula>0.9</formula>
    </cfRule>
    <cfRule type="cellIs" dxfId="0" priority="16" stopIfTrue="1" operator="lessThan">
      <formula>0.7</formula>
    </cfRule>
  </conditionalFormatting>
  <dataValidations count="6">
    <dataValidation allowBlank="1" sqref="B15 K18:K20 G25:I25 B23"/>
    <dataValidation type="list" allowBlank="1" showInputMessage="1" showErrorMessage="1" sqref="M19:O19">
      <formula1>"Eficacia,Eficiencia,Efectividad"</formula1>
    </dataValidation>
    <dataValidation type="list" allowBlank="1" sqref="M20:O20">
      <formula1>"Mensual,Trimestral,Semestral,Anual"</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formula1>"Proceso Estratégico,Proceso Misional,Proceso de Apoyo,Proceso de Evaluación"</formula1>
    </dataValidation>
  </dataValidations>
  <printOptions horizontalCentered="1" verticalCentered="1"/>
  <pageMargins left="0.35433070866141736" right="0.27559055118110237" top="0.35433070866141736" bottom="0.62992125984251968" header="0" footer="0.39370078740157483"/>
  <pageSetup scale="50" fitToHeight="0" orientation="portrait" r:id="rId1"/>
  <headerFooter scaleWithDoc="0" alignWithMargins="0">
    <oddFooter>&amp;L&amp;"Times New Roman,Normal"DE-F06-V6&amp;R&amp;"Times New Roman,Normal"Página &amp;P de &amp;N</oddFooter>
  </headerFooter>
  <ignoredErrors>
    <ignoredError sqref="F35:F42" formulaRange="1"/>
    <ignoredError sqref="D2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topLeftCell="B7" zoomScale="120" zoomScaleNormal="110" zoomScaleSheetLayoutView="120" workbookViewId="0">
      <selection activeCell="F22" sqref="F22"/>
    </sheetView>
  </sheetViews>
  <sheetFormatPr baseColWidth="10" defaultColWidth="9.140625" defaultRowHeight="12.75" x14ac:dyDescent="0.2"/>
  <cols>
    <col min="1" max="1" width="47" customWidth="1"/>
    <col min="2" max="2" width="94.42578125" customWidth="1"/>
    <col min="3" max="256" width="11.42578125" customWidth="1"/>
  </cols>
  <sheetData>
    <row r="1" spans="1:14" ht="20.25" customHeight="1" thickBot="1" x14ac:dyDescent="0.25">
      <c r="A1" s="244" t="s">
        <v>160</v>
      </c>
      <c r="B1" s="245"/>
    </row>
    <row r="2" spans="1:14" ht="15" thickBot="1" x14ac:dyDescent="0.25">
      <c r="A2" s="65" t="s">
        <v>154</v>
      </c>
      <c r="B2" s="66" t="s">
        <v>117</v>
      </c>
    </row>
    <row r="3" spans="1:14" ht="15" customHeight="1" thickBot="1" x14ac:dyDescent="0.25">
      <c r="A3" s="246" t="s">
        <v>0</v>
      </c>
      <c r="B3" s="247"/>
      <c r="C3" s="36"/>
      <c r="D3" s="36"/>
    </row>
    <row r="4" spans="1:14" ht="15" x14ac:dyDescent="0.2">
      <c r="A4" s="67" t="s">
        <v>121</v>
      </c>
      <c r="B4" s="68" t="s">
        <v>165</v>
      </c>
      <c r="C4" s="36"/>
      <c r="D4" s="36"/>
    </row>
    <row r="5" spans="1:14" ht="15" x14ac:dyDescent="0.2">
      <c r="A5" s="69" t="s">
        <v>122</v>
      </c>
      <c r="B5" s="70" t="s">
        <v>166</v>
      </c>
      <c r="C5" s="36"/>
      <c r="D5" s="36"/>
    </row>
    <row r="6" spans="1:14" ht="15" x14ac:dyDescent="0.2">
      <c r="A6" s="69" t="s">
        <v>123</v>
      </c>
      <c r="B6" s="70" t="s">
        <v>167</v>
      </c>
      <c r="C6" s="36"/>
      <c r="D6" s="36"/>
    </row>
    <row r="7" spans="1:14" ht="15" x14ac:dyDescent="0.2">
      <c r="A7" s="69" t="s">
        <v>124</v>
      </c>
      <c r="B7" s="70" t="s">
        <v>168</v>
      </c>
      <c r="C7" s="36"/>
      <c r="D7" s="36"/>
    </row>
    <row r="8" spans="1:14" ht="15" x14ac:dyDescent="0.2">
      <c r="A8" s="69" t="s">
        <v>125</v>
      </c>
      <c r="B8" s="70" t="s">
        <v>169</v>
      </c>
      <c r="C8" s="36"/>
      <c r="D8" s="36"/>
    </row>
    <row r="9" spans="1:14" ht="15" x14ac:dyDescent="0.2">
      <c r="A9" s="69" t="s">
        <v>126</v>
      </c>
      <c r="B9" s="70" t="s">
        <v>170</v>
      </c>
      <c r="C9" s="37"/>
      <c r="D9" s="37"/>
      <c r="E9" s="37"/>
      <c r="F9" s="37"/>
      <c r="G9" s="37"/>
      <c r="H9" s="37"/>
      <c r="I9" s="37"/>
    </row>
    <row r="10" spans="1:14" ht="15.75" customHeight="1" x14ac:dyDescent="0.2">
      <c r="A10" s="69" t="s">
        <v>127</v>
      </c>
      <c r="B10" s="70" t="s">
        <v>175</v>
      </c>
      <c r="C10" s="37"/>
      <c r="D10" s="36"/>
      <c r="E10" s="36"/>
      <c r="F10" s="36"/>
      <c r="G10" s="37"/>
      <c r="H10" s="36"/>
      <c r="I10" s="36"/>
      <c r="J10" s="36"/>
      <c r="K10" s="36"/>
      <c r="L10" s="36"/>
      <c r="M10" s="37"/>
      <c r="N10" s="36"/>
    </row>
    <row r="11" spans="1:14" ht="15" x14ac:dyDescent="0.2">
      <c r="A11" s="69" t="s">
        <v>128</v>
      </c>
      <c r="B11" s="70" t="s">
        <v>184</v>
      </c>
      <c r="C11" s="37"/>
      <c r="D11" s="37"/>
      <c r="E11" s="37"/>
      <c r="F11" s="37"/>
      <c r="G11" s="37"/>
      <c r="H11" s="37"/>
      <c r="I11" s="37"/>
    </row>
    <row r="12" spans="1:14" ht="28.5" customHeight="1" x14ac:dyDescent="0.2">
      <c r="A12" s="69" t="s">
        <v>129</v>
      </c>
      <c r="B12" s="70" t="s">
        <v>176</v>
      </c>
      <c r="C12" s="37"/>
      <c r="D12" s="37"/>
      <c r="E12" s="37"/>
      <c r="F12" s="37"/>
      <c r="G12" s="37"/>
      <c r="H12" s="37"/>
      <c r="I12" s="37"/>
    </row>
    <row r="13" spans="1:14" ht="15" x14ac:dyDescent="0.2">
      <c r="A13" s="69" t="s">
        <v>130</v>
      </c>
      <c r="B13" s="70" t="s">
        <v>118</v>
      </c>
      <c r="C13" s="37"/>
      <c r="D13" s="37"/>
      <c r="E13" s="37"/>
      <c r="F13" s="37"/>
      <c r="G13" s="37"/>
      <c r="H13" s="37"/>
      <c r="I13" s="37"/>
    </row>
    <row r="14" spans="1:14" ht="15" x14ac:dyDescent="0.2">
      <c r="A14" s="69" t="s">
        <v>131</v>
      </c>
      <c r="B14" s="70" t="s">
        <v>119</v>
      </c>
      <c r="C14" s="36"/>
      <c r="D14" s="36"/>
      <c r="E14" s="36"/>
      <c r="F14" s="36"/>
      <c r="G14" s="36"/>
      <c r="H14" s="36"/>
      <c r="I14" s="36"/>
    </row>
    <row r="15" spans="1:14" ht="15" x14ac:dyDescent="0.2">
      <c r="A15" s="69" t="s">
        <v>132</v>
      </c>
      <c r="B15" s="70" t="s">
        <v>155</v>
      </c>
      <c r="C15" s="37"/>
      <c r="D15" s="37"/>
      <c r="E15" s="37"/>
      <c r="F15" s="37"/>
      <c r="G15" s="37"/>
      <c r="H15" s="37"/>
      <c r="I15" s="37"/>
    </row>
    <row r="16" spans="1:14" ht="15" x14ac:dyDescent="0.2">
      <c r="A16" s="69" t="s">
        <v>133</v>
      </c>
      <c r="B16" s="71" t="s">
        <v>162</v>
      </c>
      <c r="C16" s="37"/>
      <c r="D16" s="37"/>
      <c r="E16" s="37"/>
      <c r="F16" s="37"/>
      <c r="G16" s="37"/>
      <c r="H16" s="37"/>
      <c r="I16" s="37"/>
    </row>
    <row r="17" spans="1:14" ht="15" x14ac:dyDescent="0.2">
      <c r="A17" s="69" t="s">
        <v>134</v>
      </c>
      <c r="B17" s="70" t="s">
        <v>120</v>
      </c>
      <c r="C17" s="37"/>
      <c r="D17" s="37"/>
      <c r="E17" s="37"/>
      <c r="F17" s="37"/>
      <c r="G17" s="37"/>
      <c r="H17" s="37"/>
      <c r="I17" s="37"/>
    </row>
    <row r="18" spans="1:14" ht="75" x14ac:dyDescent="0.2">
      <c r="A18" s="69" t="s">
        <v>135</v>
      </c>
      <c r="B18" s="70" t="s">
        <v>183</v>
      </c>
      <c r="C18" s="37"/>
      <c r="D18" s="37"/>
      <c r="E18" s="37"/>
      <c r="F18" s="37"/>
      <c r="G18" s="37"/>
      <c r="H18" s="37"/>
      <c r="I18" s="37"/>
    </row>
    <row r="19" spans="1:14" ht="20.25" customHeight="1" x14ac:dyDescent="0.2">
      <c r="A19" s="69" t="s">
        <v>136</v>
      </c>
      <c r="B19" s="70" t="s">
        <v>171</v>
      </c>
      <c r="C19" s="37"/>
      <c r="D19" s="37"/>
      <c r="E19" s="37"/>
      <c r="F19" s="37"/>
      <c r="G19" s="37"/>
      <c r="H19" s="37"/>
      <c r="I19" s="37"/>
    </row>
    <row r="20" spans="1:14" ht="15" x14ac:dyDescent="0.2">
      <c r="A20" s="69" t="s">
        <v>137</v>
      </c>
      <c r="B20" s="70" t="s">
        <v>177</v>
      </c>
      <c r="C20" s="37"/>
      <c r="D20" s="37"/>
      <c r="E20" s="37"/>
      <c r="F20" s="37"/>
      <c r="G20" s="37"/>
      <c r="H20" s="37"/>
      <c r="I20" s="37"/>
    </row>
    <row r="21" spans="1:14" ht="15" x14ac:dyDescent="0.2">
      <c r="A21" s="69" t="s">
        <v>138</v>
      </c>
      <c r="B21" s="70" t="s">
        <v>161</v>
      </c>
      <c r="C21" s="37"/>
      <c r="D21" s="37"/>
      <c r="E21" s="37"/>
      <c r="F21" s="37"/>
      <c r="G21" s="37"/>
      <c r="H21" s="37"/>
      <c r="I21" s="37"/>
    </row>
    <row r="22" spans="1:14" ht="14.25" customHeight="1" thickBot="1" x14ac:dyDescent="0.25">
      <c r="A22" s="72" t="s">
        <v>139</v>
      </c>
      <c r="B22" s="73" t="s">
        <v>178</v>
      </c>
      <c r="C22" s="37"/>
      <c r="D22" s="38"/>
      <c r="E22" s="37"/>
      <c r="F22" s="36"/>
      <c r="G22" s="37"/>
      <c r="H22" s="38"/>
      <c r="I22" s="38"/>
      <c r="J22" s="37"/>
      <c r="K22" s="38"/>
      <c r="L22" s="37"/>
      <c r="M22" s="36"/>
      <c r="N22" s="36"/>
    </row>
    <row r="23" spans="1:14" ht="48" customHeight="1" thickBot="1" x14ac:dyDescent="0.25">
      <c r="A23" s="246" t="s">
        <v>181</v>
      </c>
      <c r="B23" s="247"/>
      <c r="C23" s="37"/>
      <c r="D23" s="37"/>
      <c r="E23" s="37"/>
      <c r="F23" s="37"/>
      <c r="G23" s="37"/>
      <c r="H23" s="37"/>
      <c r="I23" s="37"/>
      <c r="J23" s="37"/>
      <c r="K23" s="37"/>
      <c r="L23" s="37"/>
      <c r="M23" s="37"/>
      <c r="N23" s="37"/>
    </row>
    <row r="24" spans="1:14" ht="15" x14ac:dyDescent="0.2">
      <c r="A24" s="67" t="s">
        <v>140</v>
      </c>
      <c r="B24" s="68" t="s">
        <v>151</v>
      </c>
      <c r="C24" s="37"/>
      <c r="D24" s="37"/>
      <c r="E24" s="37"/>
      <c r="F24" s="37"/>
      <c r="G24" s="37"/>
      <c r="H24" s="37"/>
      <c r="I24" s="37"/>
      <c r="J24" s="37"/>
      <c r="K24" s="37"/>
      <c r="L24" s="37"/>
      <c r="M24" s="37"/>
      <c r="N24" s="37"/>
    </row>
    <row r="25" spans="1:14" ht="15" x14ac:dyDescent="0.2">
      <c r="A25" s="74" t="s">
        <v>141</v>
      </c>
      <c r="B25" s="70" t="s">
        <v>152</v>
      </c>
    </row>
    <row r="26" spans="1:14" ht="27.75" customHeight="1" x14ac:dyDescent="0.2">
      <c r="A26" s="69" t="s">
        <v>142</v>
      </c>
      <c r="B26" s="70" t="s">
        <v>153</v>
      </c>
    </row>
    <row r="27" spans="1:14" ht="15.75" customHeight="1" x14ac:dyDescent="0.2">
      <c r="A27" s="74" t="s">
        <v>143</v>
      </c>
      <c r="B27" s="70" t="s">
        <v>185</v>
      </c>
    </row>
    <row r="28" spans="1:14" ht="30" customHeight="1" x14ac:dyDescent="0.2">
      <c r="A28" s="74" t="s">
        <v>144</v>
      </c>
      <c r="B28" s="70" t="s">
        <v>163</v>
      </c>
    </row>
    <row r="29" spans="1:14" ht="30.75" thickBot="1" x14ac:dyDescent="0.25">
      <c r="A29" s="72" t="s">
        <v>145</v>
      </c>
      <c r="B29" s="73" t="s">
        <v>179</v>
      </c>
    </row>
    <row r="30" spans="1:14" ht="47.25" customHeight="1" thickBot="1" x14ac:dyDescent="0.25">
      <c r="A30" s="246" t="s">
        <v>182</v>
      </c>
      <c r="B30" s="247"/>
    </row>
    <row r="31" spans="1:14" ht="19.5" customHeight="1" x14ac:dyDescent="0.2">
      <c r="A31" s="67" t="s">
        <v>156</v>
      </c>
      <c r="B31" s="75" t="s">
        <v>174</v>
      </c>
    </row>
    <row r="32" spans="1:14" ht="43.5" customHeight="1" x14ac:dyDescent="0.2">
      <c r="A32" s="69" t="s">
        <v>157</v>
      </c>
      <c r="B32" s="70" t="s">
        <v>172</v>
      </c>
    </row>
    <row r="33" spans="1:2" ht="16.5" customHeight="1" x14ac:dyDescent="0.2">
      <c r="A33" s="69" t="s">
        <v>158</v>
      </c>
      <c r="B33" s="70" t="s">
        <v>180</v>
      </c>
    </row>
    <row r="34" spans="1:2" ht="30.75" customHeight="1" x14ac:dyDescent="0.2">
      <c r="A34" s="69" t="s">
        <v>159</v>
      </c>
      <c r="B34" s="70" t="s">
        <v>164</v>
      </c>
    </row>
    <row r="35" spans="1:2" ht="43.5" customHeight="1" thickBot="1" x14ac:dyDescent="0.25">
      <c r="A35" s="76" t="s">
        <v>150</v>
      </c>
      <c r="B35" s="77" t="s">
        <v>173</v>
      </c>
    </row>
  </sheetData>
  <mergeCells count="4">
    <mergeCell ref="A1:B1"/>
    <mergeCell ref="A23:B23"/>
    <mergeCell ref="A30:B30"/>
    <mergeCell ref="A3:B3"/>
  </mergeCells>
  <dataValidations count="1">
    <dataValidation allowBlank="1" sqref="A17:A19"/>
  </dataValidations>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7"/>
  <sheetViews>
    <sheetView zoomScaleNormal="100" workbookViewId="0">
      <selection activeCell="C1" sqref="C1"/>
    </sheetView>
  </sheetViews>
  <sheetFormatPr baseColWidth="10" defaultColWidth="9.140625" defaultRowHeight="12.75" x14ac:dyDescent="0.2"/>
  <cols>
    <col min="1" max="1" width="28" customWidth="1"/>
    <col min="2" max="2" width="43.5703125" customWidth="1"/>
    <col min="3" max="3" width="129.85546875" customWidth="1"/>
    <col min="4" max="5" width="11.42578125" customWidth="1"/>
    <col min="6" max="6" width="54.85546875" customWidth="1"/>
    <col min="7" max="14" width="11.42578125" customWidth="1"/>
    <col min="15" max="15" width="35.85546875" customWidth="1"/>
    <col min="16" max="16" width="20.140625" customWidth="1"/>
    <col min="17" max="17" width="36.42578125" customWidth="1"/>
    <col min="18" max="18" width="28.7109375" customWidth="1"/>
    <col min="19" max="19" width="27" customWidth="1"/>
    <col min="20" max="256" width="11.42578125" customWidth="1"/>
  </cols>
  <sheetData>
    <row r="2" spans="1:20" ht="15" x14ac:dyDescent="0.25">
      <c r="A2" s="13" t="s">
        <v>93</v>
      </c>
      <c r="B2" s="13" t="s">
        <v>9</v>
      </c>
      <c r="C2" s="14" t="s">
        <v>52</v>
      </c>
      <c r="E2" t="s">
        <v>107</v>
      </c>
      <c r="F2" t="s">
        <v>99</v>
      </c>
      <c r="M2" t="s">
        <v>98</v>
      </c>
      <c r="O2" s="8" t="s">
        <v>9</v>
      </c>
      <c r="P2" s="7" t="s">
        <v>10</v>
      </c>
      <c r="Q2" s="7" t="s">
        <v>11</v>
      </c>
      <c r="R2" s="29" t="s">
        <v>29</v>
      </c>
      <c r="S2" s="2"/>
      <c r="T2" s="2"/>
    </row>
    <row r="3" spans="1:20" ht="15" x14ac:dyDescent="0.25">
      <c r="A3" s="248" t="s">
        <v>53</v>
      </c>
      <c r="B3" s="17" t="s">
        <v>34</v>
      </c>
      <c r="C3" s="18" t="s">
        <v>57</v>
      </c>
      <c r="E3" s="34">
        <v>1036</v>
      </c>
      <c r="F3" s="35" t="s">
        <v>100</v>
      </c>
      <c r="M3" t="s">
        <v>30</v>
      </c>
      <c r="O3" s="9" t="s">
        <v>12</v>
      </c>
      <c r="P3" s="4" t="s">
        <v>13</v>
      </c>
      <c r="Q3" t="s">
        <v>33</v>
      </c>
      <c r="R3" s="9" t="s">
        <v>12</v>
      </c>
      <c r="S3" s="2"/>
      <c r="T3" s="2"/>
    </row>
    <row r="4" spans="1:20" ht="15" x14ac:dyDescent="0.25">
      <c r="A4" s="248"/>
      <c r="B4" s="17" t="s">
        <v>34</v>
      </c>
      <c r="C4" s="18" t="s">
        <v>58</v>
      </c>
      <c r="E4" s="34">
        <v>1036</v>
      </c>
      <c r="F4" s="35" t="s">
        <v>101</v>
      </c>
      <c r="O4" s="10" t="s">
        <v>34</v>
      </c>
      <c r="P4" s="4" t="s">
        <v>14</v>
      </c>
      <c r="Q4" t="s">
        <v>35</v>
      </c>
      <c r="R4" s="11" t="s">
        <v>36</v>
      </c>
      <c r="S4" s="2"/>
      <c r="T4" s="2"/>
    </row>
    <row r="5" spans="1:20" ht="15" x14ac:dyDescent="0.25">
      <c r="A5" s="248"/>
      <c r="B5" s="17" t="s">
        <v>34</v>
      </c>
      <c r="C5" s="18" t="s">
        <v>75</v>
      </c>
      <c r="E5" s="34">
        <v>1036</v>
      </c>
      <c r="F5" s="35" t="s">
        <v>102</v>
      </c>
      <c r="M5" t="s">
        <v>113</v>
      </c>
      <c r="O5" s="10" t="s">
        <v>37</v>
      </c>
      <c r="P5" s="4" t="s">
        <v>15</v>
      </c>
      <c r="Q5" t="s">
        <v>17</v>
      </c>
      <c r="R5" s="11" t="s">
        <v>38</v>
      </c>
      <c r="S5" s="2"/>
      <c r="T5" s="2"/>
    </row>
    <row r="6" spans="1:20" ht="15" customHeight="1" x14ac:dyDescent="0.25">
      <c r="A6" s="248"/>
      <c r="B6" s="17" t="s">
        <v>34</v>
      </c>
      <c r="C6" s="18" t="s">
        <v>76</v>
      </c>
      <c r="E6" s="34">
        <v>1036</v>
      </c>
      <c r="F6" s="35" t="s">
        <v>103</v>
      </c>
      <c r="M6" t="s">
        <v>114</v>
      </c>
      <c r="O6" s="10" t="s">
        <v>39</v>
      </c>
      <c r="P6" s="4" t="s">
        <v>16</v>
      </c>
      <c r="Q6" t="s">
        <v>19</v>
      </c>
      <c r="R6" s="11" t="s">
        <v>40</v>
      </c>
      <c r="S6" s="2"/>
      <c r="T6" s="2"/>
    </row>
    <row r="7" spans="1:20" ht="15" customHeight="1" x14ac:dyDescent="0.25">
      <c r="A7" s="248"/>
      <c r="B7" s="15" t="s">
        <v>37</v>
      </c>
      <c r="C7" s="16" t="s">
        <v>77</v>
      </c>
      <c r="E7" s="34">
        <v>1036</v>
      </c>
      <c r="F7" s="35" t="s">
        <v>116</v>
      </c>
      <c r="O7" s="10" t="s">
        <v>41</v>
      </c>
      <c r="P7" s="4" t="s">
        <v>18</v>
      </c>
      <c r="Q7" t="s">
        <v>21</v>
      </c>
      <c r="R7" s="5"/>
      <c r="S7" s="2"/>
      <c r="T7" s="2"/>
    </row>
    <row r="8" spans="1:20" ht="15" customHeight="1" x14ac:dyDescent="0.25">
      <c r="A8" s="248"/>
      <c r="B8" s="15"/>
      <c r="C8" s="16" t="s">
        <v>112</v>
      </c>
      <c r="E8" s="32">
        <v>988</v>
      </c>
      <c r="F8" s="33" t="s">
        <v>104</v>
      </c>
      <c r="O8" s="10" t="s">
        <v>42</v>
      </c>
      <c r="P8" s="4" t="s">
        <v>94</v>
      </c>
      <c r="Q8" t="s">
        <v>96</v>
      </c>
      <c r="R8" s="5"/>
      <c r="S8" s="2"/>
      <c r="T8" s="2"/>
    </row>
    <row r="9" spans="1:20" ht="15" customHeight="1" x14ac:dyDescent="0.25">
      <c r="A9" s="248" t="s">
        <v>55</v>
      </c>
      <c r="B9" s="17" t="s">
        <v>39</v>
      </c>
      <c r="C9" s="18" t="s">
        <v>78</v>
      </c>
      <c r="E9" s="32">
        <v>988</v>
      </c>
      <c r="F9" s="33" t="s">
        <v>105</v>
      </c>
      <c r="O9" s="10" t="s">
        <v>43</v>
      </c>
      <c r="P9" s="4" t="s">
        <v>95</v>
      </c>
      <c r="Q9" t="s">
        <v>97</v>
      </c>
      <c r="R9" s="5"/>
      <c r="S9" s="2"/>
      <c r="T9" s="2"/>
    </row>
    <row r="10" spans="1:20" ht="15.75" customHeight="1" x14ac:dyDescent="0.25">
      <c r="A10" s="248"/>
      <c r="B10" s="17" t="s">
        <v>39</v>
      </c>
      <c r="C10" s="18" t="s">
        <v>79</v>
      </c>
      <c r="E10" s="32">
        <v>988</v>
      </c>
      <c r="F10" s="33" t="s">
        <v>108</v>
      </c>
      <c r="O10" s="10" t="s">
        <v>44</v>
      </c>
      <c r="P10" s="4" t="s">
        <v>20</v>
      </c>
      <c r="Q10" t="s">
        <v>24</v>
      </c>
      <c r="R10" s="5"/>
      <c r="S10" s="2"/>
      <c r="T10" s="2"/>
    </row>
    <row r="11" spans="1:20" ht="15" x14ac:dyDescent="0.25">
      <c r="A11" s="248"/>
      <c r="B11" s="17" t="s">
        <v>39</v>
      </c>
      <c r="C11" s="18" t="s">
        <v>80</v>
      </c>
      <c r="E11" s="30">
        <v>1038</v>
      </c>
      <c r="F11" s="31" t="s">
        <v>106</v>
      </c>
      <c r="O11" s="10" t="s">
        <v>45</v>
      </c>
      <c r="P11" s="4" t="s">
        <v>22</v>
      </c>
      <c r="Q11" t="s">
        <v>25</v>
      </c>
      <c r="R11" s="5"/>
      <c r="S11" s="2"/>
      <c r="T11" s="2"/>
    </row>
    <row r="12" spans="1:20" ht="15" x14ac:dyDescent="0.25">
      <c r="A12" s="248"/>
      <c r="B12" s="15" t="s">
        <v>41</v>
      </c>
      <c r="C12" s="16" t="s">
        <v>81</v>
      </c>
      <c r="O12" s="12" t="s">
        <v>46</v>
      </c>
      <c r="P12" s="4" t="s">
        <v>23</v>
      </c>
      <c r="Q12" t="s">
        <v>26</v>
      </c>
      <c r="R12" s="5"/>
      <c r="S12" s="2"/>
      <c r="T12" s="2"/>
    </row>
    <row r="13" spans="1:20" ht="30" x14ac:dyDescent="0.25">
      <c r="A13" s="248"/>
      <c r="B13" s="15" t="s">
        <v>41</v>
      </c>
      <c r="C13" s="16" t="s">
        <v>82</v>
      </c>
      <c r="O13" s="12" t="s">
        <v>47</v>
      </c>
      <c r="P13" s="4"/>
      <c r="Q13" t="s">
        <v>27</v>
      </c>
      <c r="R13" s="5"/>
      <c r="S13" s="2"/>
      <c r="T13" s="2"/>
    </row>
    <row r="14" spans="1:20" ht="15" x14ac:dyDescent="0.25">
      <c r="A14" s="248"/>
      <c r="B14" s="15" t="s">
        <v>41</v>
      </c>
      <c r="C14" s="16" t="s">
        <v>83</v>
      </c>
      <c r="O14" s="12" t="s">
        <v>48</v>
      </c>
      <c r="P14" s="4"/>
      <c r="Q14" s="3"/>
      <c r="R14" s="5"/>
      <c r="S14" s="2"/>
      <c r="T14" s="2"/>
    </row>
    <row r="15" spans="1:20" ht="15" x14ac:dyDescent="0.25">
      <c r="A15" s="248"/>
      <c r="B15" s="15" t="s">
        <v>41</v>
      </c>
      <c r="C15" s="22" t="s">
        <v>186</v>
      </c>
      <c r="O15" s="12" t="s">
        <v>49</v>
      </c>
      <c r="P15" s="4"/>
      <c r="Q15" s="4"/>
      <c r="R15" s="6"/>
      <c r="S15" s="1"/>
      <c r="T15" s="1"/>
    </row>
    <row r="16" spans="1:20" ht="15" x14ac:dyDescent="0.25">
      <c r="A16" s="248"/>
      <c r="B16" s="15" t="s">
        <v>41</v>
      </c>
      <c r="C16" s="16" t="s">
        <v>84</v>
      </c>
      <c r="O16" s="12" t="s">
        <v>50</v>
      </c>
      <c r="P16" s="4"/>
      <c r="Q16" s="4"/>
      <c r="R16" s="6"/>
      <c r="S16" s="1"/>
      <c r="T16" s="1"/>
    </row>
    <row r="17" spans="1:20" ht="15" x14ac:dyDescent="0.25">
      <c r="A17" s="248"/>
      <c r="B17" s="15" t="s">
        <v>41</v>
      </c>
      <c r="C17" s="16" t="s">
        <v>85</v>
      </c>
      <c r="O17" s="12" t="s">
        <v>51</v>
      </c>
      <c r="P17" s="4"/>
      <c r="Q17" s="4"/>
      <c r="R17" s="6"/>
      <c r="S17" s="1"/>
      <c r="T17" s="1"/>
    </row>
    <row r="18" spans="1:20" ht="15" x14ac:dyDescent="0.2">
      <c r="A18" s="248"/>
      <c r="B18" s="15" t="s">
        <v>41</v>
      </c>
      <c r="C18" s="16" t="s">
        <v>86</v>
      </c>
    </row>
    <row r="19" spans="1:20" ht="15" x14ac:dyDescent="0.2">
      <c r="A19" s="248"/>
      <c r="B19" s="15" t="s">
        <v>41</v>
      </c>
      <c r="C19" s="16" t="s">
        <v>87</v>
      </c>
    </row>
    <row r="20" spans="1:20" ht="15" x14ac:dyDescent="0.2">
      <c r="A20" s="248"/>
      <c r="B20" s="17" t="s">
        <v>42</v>
      </c>
      <c r="C20" s="18" t="s">
        <v>88</v>
      </c>
    </row>
    <row r="21" spans="1:20" ht="15" x14ac:dyDescent="0.2">
      <c r="A21" s="248"/>
      <c r="B21" s="17" t="s">
        <v>42</v>
      </c>
      <c r="C21" s="18" t="s">
        <v>89</v>
      </c>
    </row>
    <row r="22" spans="1:20" ht="15" x14ac:dyDescent="0.2">
      <c r="A22" s="248"/>
      <c r="B22" s="17" t="s">
        <v>42</v>
      </c>
      <c r="C22" s="18" t="s">
        <v>90</v>
      </c>
    </row>
    <row r="23" spans="1:20" ht="15" x14ac:dyDescent="0.2">
      <c r="A23" s="248"/>
      <c r="B23" s="17"/>
      <c r="C23" s="18" t="s">
        <v>112</v>
      </c>
    </row>
    <row r="24" spans="1:20" ht="15" x14ac:dyDescent="0.2">
      <c r="A24" s="248" t="s">
        <v>54</v>
      </c>
      <c r="B24" s="15" t="s">
        <v>43</v>
      </c>
      <c r="C24" s="23" t="s">
        <v>57</v>
      </c>
    </row>
    <row r="25" spans="1:20" ht="15" x14ac:dyDescent="0.2">
      <c r="A25" s="248"/>
      <c r="B25" s="15" t="s">
        <v>43</v>
      </c>
      <c r="C25" s="24" t="s">
        <v>58</v>
      </c>
    </row>
    <row r="26" spans="1:20" ht="15" x14ac:dyDescent="0.2">
      <c r="A26" s="248"/>
      <c r="B26" s="15" t="s">
        <v>43</v>
      </c>
      <c r="C26" s="24" t="s">
        <v>72</v>
      </c>
    </row>
    <row r="27" spans="1:20" ht="15" x14ac:dyDescent="0.2">
      <c r="A27" s="248"/>
      <c r="B27" s="15" t="s">
        <v>43</v>
      </c>
      <c r="C27" s="24" t="s">
        <v>73</v>
      </c>
    </row>
    <row r="28" spans="1:20" ht="15" x14ac:dyDescent="0.2">
      <c r="A28" s="248"/>
      <c r="B28" s="15" t="s">
        <v>43</v>
      </c>
      <c r="C28" s="24" t="s">
        <v>74</v>
      </c>
    </row>
    <row r="29" spans="1:20" ht="15" x14ac:dyDescent="0.2">
      <c r="A29" s="248"/>
      <c r="B29" s="17" t="s">
        <v>44</v>
      </c>
      <c r="C29" s="18" t="s">
        <v>71</v>
      </c>
    </row>
    <row r="30" spans="1:20" ht="15" x14ac:dyDescent="0.2">
      <c r="A30" s="248"/>
      <c r="B30" s="17" t="s">
        <v>44</v>
      </c>
      <c r="C30" s="18" t="s">
        <v>70</v>
      </c>
    </row>
    <row r="31" spans="1:20" ht="15" x14ac:dyDescent="0.2">
      <c r="A31" s="248"/>
      <c r="B31" s="17" t="s">
        <v>44</v>
      </c>
      <c r="C31" s="18" t="s">
        <v>69</v>
      </c>
    </row>
    <row r="32" spans="1:20" ht="15" x14ac:dyDescent="0.2">
      <c r="A32" s="248"/>
      <c r="B32" s="15" t="s">
        <v>45</v>
      </c>
      <c r="C32" s="24" t="s">
        <v>59</v>
      </c>
    </row>
    <row r="33" spans="1:3" ht="15" x14ac:dyDescent="0.2">
      <c r="A33" s="248"/>
      <c r="B33" s="15" t="s">
        <v>45</v>
      </c>
      <c r="C33" s="24" t="s">
        <v>60</v>
      </c>
    </row>
    <row r="34" spans="1:3" ht="15" x14ac:dyDescent="0.2">
      <c r="A34" s="248"/>
      <c r="B34" s="15" t="s">
        <v>45</v>
      </c>
      <c r="C34" s="23" t="s">
        <v>61</v>
      </c>
    </row>
    <row r="35" spans="1:3" ht="15" x14ac:dyDescent="0.2">
      <c r="A35" s="248"/>
      <c r="B35" s="15" t="s">
        <v>45</v>
      </c>
      <c r="C35" s="24" t="s">
        <v>62</v>
      </c>
    </row>
    <row r="36" spans="1:3" ht="15" x14ac:dyDescent="0.2">
      <c r="A36" s="248"/>
      <c r="B36" s="19" t="s">
        <v>46</v>
      </c>
      <c r="C36" s="18" t="s">
        <v>63</v>
      </c>
    </row>
    <row r="37" spans="1:3" ht="15" x14ac:dyDescent="0.2">
      <c r="A37" s="248"/>
      <c r="B37" s="19" t="s">
        <v>46</v>
      </c>
      <c r="C37" s="18" t="s">
        <v>64</v>
      </c>
    </row>
    <row r="38" spans="1:3" ht="15" x14ac:dyDescent="0.2">
      <c r="A38" s="248"/>
      <c r="B38" s="25" t="s">
        <v>47</v>
      </c>
      <c r="C38" s="24" t="s">
        <v>68</v>
      </c>
    </row>
    <row r="39" spans="1:3" ht="15" x14ac:dyDescent="0.2">
      <c r="A39" s="248"/>
      <c r="B39" s="25" t="s">
        <v>47</v>
      </c>
      <c r="C39" s="24" t="s">
        <v>67</v>
      </c>
    </row>
    <row r="40" spans="1:3" ht="15" x14ac:dyDescent="0.2">
      <c r="A40" s="248"/>
      <c r="B40" s="20" t="s">
        <v>48</v>
      </c>
      <c r="C40" s="21" t="s">
        <v>66</v>
      </c>
    </row>
    <row r="41" spans="1:3" ht="15" x14ac:dyDescent="0.2">
      <c r="A41" s="248"/>
      <c r="B41" s="25" t="s">
        <v>49</v>
      </c>
      <c r="C41" s="16" t="s">
        <v>65</v>
      </c>
    </row>
    <row r="42" spans="1:3" ht="15" x14ac:dyDescent="0.2">
      <c r="A42" s="248"/>
      <c r="B42" s="25"/>
      <c r="C42" s="16" t="s">
        <v>112</v>
      </c>
    </row>
    <row r="43" spans="1:3" ht="15" x14ac:dyDescent="0.2">
      <c r="A43" s="248" t="s">
        <v>56</v>
      </c>
      <c r="B43" s="20" t="s">
        <v>50</v>
      </c>
      <c r="C43" s="26" t="s">
        <v>57</v>
      </c>
    </row>
    <row r="44" spans="1:3" ht="15" x14ac:dyDescent="0.2">
      <c r="A44" s="249"/>
      <c r="B44" s="20" t="s">
        <v>50</v>
      </c>
      <c r="C44" s="26" t="s">
        <v>58</v>
      </c>
    </row>
    <row r="45" spans="1:3" ht="30" x14ac:dyDescent="0.2">
      <c r="A45" s="249"/>
      <c r="B45" s="20" t="s">
        <v>50</v>
      </c>
      <c r="C45" s="26" t="s">
        <v>91</v>
      </c>
    </row>
    <row r="46" spans="1:3" ht="15" x14ac:dyDescent="0.2">
      <c r="A46" s="249"/>
      <c r="B46" s="27" t="s">
        <v>51</v>
      </c>
      <c r="C46" s="28" t="s">
        <v>92</v>
      </c>
    </row>
    <row r="47" spans="1:3" ht="15" x14ac:dyDescent="0.2">
      <c r="A47" s="249"/>
      <c r="B47" s="27"/>
      <c r="C47" s="28" t="s">
        <v>112</v>
      </c>
    </row>
  </sheetData>
  <mergeCells count="4">
    <mergeCell ref="A43:A47"/>
    <mergeCell ref="A24:A42"/>
    <mergeCell ref="A9:A23"/>
    <mergeCell ref="A3:A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27</vt:i4>
      </vt:variant>
    </vt:vector>
  </HeadingPairs>
  <TitlesOfParts>
    <vt:vector size="30" baseType="lpstr">
      <vt:lpstr>Formato H.V.</vt:lpstr>
      <vt:lpstr>Instructivo</vt:lpstr>
      <vt:lpstr>Fuente</vt:lpstr>
      <vt:lpstr>Apoyo</vt:lpstr>
      <vt:lpstr>Instructivo!Área_de_impresión</vt:lpstr>
      <vt:lpstr>AtencionCiudadano</vt:lpstr>
      <vt:lpstr>BienesSs</vt:lpstr>
      <vt:lpstr>Comunicaciones</vt:lpstr>
      <vt:lpstr>Dependencia</vt:lpstr>
      <vt:lpstr>Destino</vt:lpstr>
      <vt:lpstr>DireccionamientoE</vt:lpstr>
      <vt:lpstr>Documental</vt:lpstr>
      <vt:lpstr>Estrategicos</vt:lpstr>
      <vt:lpstr>Evaluacion</vt:lpstr>
      <vt:lpstr>Falta</vt:lpstr>
      <vt:lpstr>Financiera</vt:lpstr>
      <vt:lpstr>InformacionT</vt:lpstr>
      <vt:lpstr>Juridica</vt:lpstr>
      <vt:lpstr>Misionales</vt:lpstr>
      <vt:lpstr>ObjetivosE</vt:lpstr>
      <vt:lpstr>Proceso</vt:lpstr>
      <vt:lpstr>Promocion</vt:lpstr>
      <vt:lpstr>Proy1036</vt:lpstr>
      <vt:lpstr>Proy1038</vt:lpstr>
      <vt:lpstr>Proy988</vt:lpstr>
      <vt:lpstr>Responsable</vt:lpstr>
      <vt:lpstr>TalentoH</vt:lpstr>
      <vt:lpstr>Tecnologia</vt:lpstr>
      <vt:lpstr>'Formato H.V.'!Títulos_a_imprimir</vt:lpstr>
      <vt:lpstr>Todas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COMPAQ</cp:lastModifiedBy>
  <cp:lastPrinted>2017-12-28T17:03:06Z</cp:lastPrinted>
  <dcterms:created xsi:type="dcterms:W3CDTF">2010-05-13T16:43:25Z</dcterms:created>
  <dcterms:modified xsi:type="dcterms:W3CDTF">2020-08-04T17:29:41Z</dcterms:modified>
</cp:coreProperties>
</file>